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05" windowHeight="6450" tabRatio="592" firstSheet="1" activeTab="9"/>
  </bookViews>
  <sheets>
    <sheet name="Zał. 1" sheetId="1" r:id="rId1"/>
    <sheet name="Zał. 2" sheetId="2" r:id="rId2"/>
    <sheet name="Zał. 2a" sheetId="3" r:id="rId3"/>
    <sheet name="Zał. 3" sheetId="4" r:id="rId4"/>
    <sheet name="Zał. 4" sheetId="5" r:id="rId5"/>
    <sheet name="Zał. 4a" sheetId="6" r:id="rId6"/>
    <sheet name="Zał. 5" sheetId="7" r:id="rId7"/>
    <sheet name="Zał. 6" sheetId="8" r:id="rId8"/>
    <sheet name="Zał. 7" sheetId="9" r:id="rId9"/>
    <sheet name="Zał. 8" sheetId="10" r:id="rId10"/>
    <sheet name="Zał. 9" sheetId="11" r:id="rId11"/>
    <sheet name="Zał. 10" sheetId="12" r:id="rId12"/>
    <sheet name="Zał. 11" sheetId="13" r:id="rId13"/>
    <sheet name="Zał. 12" sheetId="14" r:id="rId14"/>
    <sheet name="Zał. 13" sheetId="15" r:id="rId15"/>
    <sheet name="zał. 14" sheetId="16" r:id="rId16"/>
    <sheet name="Zał.15" sheetId="17" r:id="rId17"/>
    <sheet name="Zał. 16" sheetId="18" r:id="rId18"/>
  </sheets>
  <definedNames>
    <definedName name="_xlnm.Print_Area" localSheetId="11">'Zał. 10'!$A$1:$N$81</definedName>
    <definedName name="_xlnm.Print_Area" localSheetId="12">'Zał. 11'!$A$1:$D$63</definedName>
    <definedName name="_xlnm.Print_Area" localSheetId="13">'Zał. 12'!$A$1:$O$54</definedName>
    <definedName name="_xlnm.Print_Area" localSheetId="14">'Zał. 13'!$A$1:$H$46</definedName>
    <definedName name="_xlnm.Print_Area" localSheetId="17">'Zał. 16'!$A$1:$G$71</definedName>
    <definedName name="_xlnm.Print_Area" localSheetId="2">'Zał. 2a'!$A:$IV</definedName>
    <definedName name="_xlnm.Print_Area" localSheetId="4">'Zał. 4'!$A$1:$F$258</definedName>
    <definedName name="_xlnm.Print_Area" localSheetId="5">'Zał. 4a'!$A$1:$F$60</definedName>
    <definedName name="_xlnm.Print_Area" localSheetId="6">'Zał. 5'!$A$1:$N$77</definedName>
    <definedName name="_xlnm.Print_Area" localSheetId="7">'Zał. 6'!$A$1:$H$50</definedName>
    <definedName name="_xlnm.Print_Area" localSheetId="8">'Zał. 7'!$A$1:$G$60</definedName>
    <definedName name="_xlnm.Print_Area" localSheetId="9">'Zał. 8'!$A$1:$G$57</definedName>
    <definedName name="_xlnm.Print_Area" localSheetId="10">'Zał. 9'!$A$1:$H$70</definedName>
    <definedName name="_xlnm.Print_Area" localSheetId="16">'Zał.15'!$A$4:$N$62</definedName>
  </definedNames>
  <calcPr fullCalcOnLoad="1"/>
</workbook>
</file>

<file path=xl/sharedStrings.xml><?xml version="1.0" encoding="utf-8"?>
<sst xmlns="http://schemas.openxmlformats.org/spreadsheetml/2006/main" count="1150" uniqueCount="640">
  <si>
    <t>Wyszczególnienie</t>
  </si>
  <si>
    <t>Leśnictwo</t>
  </si>
  <si>
    <t>Oświata i wychowanie</t>
  </si>
  <si>
    <t>Ochrona zdrowia</t>
  </si>
  <si>
    <t>Opieka społeczna</t>
  </si>
  <si>
    <t>Kultura fizyczna i sport</t>
  </si>
  <si>
    <t>Różne rozliczenia</t>
  </si>
  <si>
    <t>R A Z E M</t>
  </si>
  <si>
    <t>Pozostała działalność</t>
  </si>
  <si>
    <t>Gospodarka gruntami i nieruchomościami</t>
  </si>
  <si>
    <t>Szkoły podstawowe</t>
  </si>
  <si>
    <t>Dodatki mieszkaniowe</t>
  </si>
  <si>
    <t>Urzędy wojewódzkie</t>
  </si>
  <si>
    <t>Gospodarka mieszkaniowa</t>
  </si>
  <si>
    <t>Opracowania geodezyjne i kartograficzne</t>
  </si>
  <si>
    <t>Przeciwdziałanie alkoholizmowi</t>
  </si>
  <si>
    <t>Plan</t>
  </si>
  <si>
    <t>RAZEM</t>
  </si>
  <si>
    <t>Zespoły ekonomiczno-administracyne szkół</t>
  </si>
  <si>
    <t>(wyciąg z załącznika nr 4)</t>
  </si>
  <si>
    <t>Lp.</t>
  </si>
  <si>
    <t>Osiedle Nr 1</t>
  </si>
  <si>
    <t>Osiedle Nr 2</t>
  </si>
  <si>
    <t>Osiedle Nr 3</t>
  </si>
  <si>
    <t>Osiedle Nr 4</t>
  </si>
  <si>
    <t>Sołectwo Glezno</t>
  </si>
  <si>
    <t>Sołectwo Kołki</t>
  </si>
  <si>
    <t>Sołectwo Korytowo</t>
  </si>
  <si>
    <t>Sołectwo Raduń</t>
  </si>
  <si>
    <t>Sołectwo Sławęcin</t>
  </si>
  <si>
    <t>Sołectwo Sulino</t>
  </si>
  <si>
    <t>Sołectwo Suliszewo</t>
  </si>
  <si>
    <t>Sołectwo Rzecko</t>
  </si>
  <si>
    <t>Sołectwo Wardyń</t>
  </si>
  <si>
    <t>Sołectwo Zamęcin</t>
  </si>
  <si>
    <t>Sołectwo Zwierzyń</t>
  </si>
  <si>
    <t>Sołectwo Smoleń</t>
  </si>
  <si>
    <t>Drogi publiczne gminne</t>
  </si>
  <si>
    <t>Dowożenie uczniów do szkół</t>
  </si>
  <si>
    <t>Gimnazja</t>
  </si>
  <si>
    <t>dział</t>
  </si>
  <si>
    <t>Wynagrodzenia</t>
  </si>
  <si>
    <t>Soł.Piasecznik</t>
  </si>
  <si>
    <t>Soł.Radaczewo</t>
  </si>
  <si>
    <t>Soł.Stary Klukom</t>
  </si>
  <si>
    <t>Soł.Stradzewo</t>
  </si>
  <si>
    <t>Załącznik Nr 1</t>
  </si>
  <si>
    <t>według działów klasyfikacji budżetowej</t>
  </si>
  <si>
    <t>Dział</t>
  </si>
  <si>
    <t>Treść</t>
  </si>
  <si>
    <t>Kwota dochodów</t>
  </si>
  <si>
    <t>Załącznik Nr 2</t>
  </si>
  <si>
    <t>według ważniejszych źródeł</t>
  </si>
  <si>
    <t>Źródła dochodów</t>
  </si>
  <si>
    <t>Dochody własne:</t>
  </si>
  <si>
    <t>1. Podatki:</t>
  </si>
  <si>
    <t xml:space="preserve">    a) od nieruchomości</t>
  </si>
  <si>
    <t xml:space="preserve">    b) rolny</t>
  </si>
  <si>
    <t xml:space="preserve">    c) leśny</t>
  </si>
  <si>
    <t xml:space="preserve">    d) od środków transportowych</t>
  </si>
  <si>
    <t xml:space="preserve">    e) od działalności gospodarczej osób fizycznych,</t>
  </si>
  <si>
    <t xml:space="preserve">         opłacany w formie karty podatkowej</t>
  </si>
  <si>
    <t xml:space="preserve">    f) od spadków i darowizn</t>
  </si>
  <si>
    <t>2. Opłaty:</t>
  </si>
  <si>
    <t xml:space="preserve">    a) skarbowa</t>
  </si>
  <si>
    <t xml:space="preserve">    c) cmentarna</t>
  </si>
  <si>
    <t>Załącznik Nr 3</t>
  </si>
  <si>
    <t>-dotacja celowa na prowadzenie i aktualizację</t>
  </si>
  <si>
    <t>(wyciąg z załącznika nr 1 i 2)</t>
  </si>
  <si>
    <t>3. Udziały w podatkach stanowiących dochód</t>
  </si>
  <si>
    <t xml:space="preserve">    budżetu państwa</t>
  </si>
  <si>
    <t xml:space="preserve">    a) w podatku dochodowym od osób fizycznych</t>
  </si>
  <si>
    <t xml:space="preserve">    b) w podatku dochodowym od osób prawnych</t>
  </si>
  <si>
    <t>4. Dochody uzyskiwane przez jednostki budżetowe</t>
  </si>
  <si>
    <t>Subwencje ogólne:</t>
  </si>
  <si>
    <t>Dotacje:</t>
  </si>
  <si>
    <t>1. Dotacje celowe z budżetu państwa na zadania</t>
  </si>
  <si>
    <t xml:space="preserve">    z zakresu administracji rządowej zlecone gminie</t>
  </si>
  <si>
    <t xml:space="preserve">    oraz inne zadania zlecone ustawami</t>
  </si>
  <si>
    <t xml:space="preserve">                     opłaty za zezwolenia na sprzedaż alkoholu</t>
  </si>
  <si>
    <t>5. Dochody z majątku</t>
  </si>
  <si>
    <t>6. Odsetki od środków finansowych gminy,</t>
  </si>
  <si>
    <t xml:space="preserve">   gromadzonych na rachunkach bankowych</t>
  </si>
  <si>
    <t xml:space="preserve">   odrębnymi przepisami</t>
  </si>
  <si>
    <t>PODSUMOWANIE</t>
  </si>
  <si>
    <t>według działów i rozdziałów</t>
  </si>
  <si>
    <t>Roz-</t>
  </si>
  <si>
    <t>Ogólna kwota</t>
  </si>
  <si>
    <t>Wydatki bieżące</t>
  </si>
  <si>
    <t>Wydatki</t>
  </si>
  <si>
    <t>wydatków plano-</t>
  </si>
  <si>
    <t>majątkowe</t>
  </si>
  <si>
    <t>wanych w danej</t>
  </si>
  <si>
    <t>podziałce klasyfi-</t>
  </si>
  <si>
    <t>i pochodne</t>
  </si>
  <si>
    <t>kacji budżetowej</t>
  </si>
  <si>
    <t>Załącznik Nr 5</t>
  </si>
  <si>
    <t>inwestycyjne</t>
  </si>
  <si>
    <t>w tym:</t>
  </si>
  <si>
    <t>Rozdział</t>
  </si>
  <si>
    <t>Nazwa zadania</t>
  </si>
  <si>
    <t>Załącznik Nr 8</t>
  </si>
  <si>
    <t>Załącznik Nr 9</t>
  </si>
  <si>
    <t>Załącznik Nr 10</t>
  </si>
  <si>
    <t>Rodzaj zadania</t>
  </si>
  <si>
    <t>Konserwacja i remont zabytkowych Kościołów</t>
  </si>
  <si>
    <t>Utrzymanie i funkcjonowanie Biblioteki Publicznej</t>
  </si>
  <si>
    <t>Utrzymanie i funkcjonowanie Choszczeńskiego</t>
  </si>
  <si>
    <t>Domu Kultury</t>
  </si>
  <si>
    <t>Nazwa podmiotu</t>
  </si>
  <si>
    <t>Choszczeński Dom Kultury</t>
  </si>
  <si>
    <t>w Choszcznie</t>
  </si>
  <si>
    <t>Przychody</t>
  </si>
  <si>
    <t>bieżące</t>
  </si>
  <si>
    <t>Prognoza dochodów</t>
  </si>
  <si>
    <t xml:space="preserve">    a) z WFOŚiGW Zielona Góra</t>
  </si>
  <si>
    <t xml:space="preserve">         - kanalizacja</t>
  </si>
  <si>
    <t>1.</t>
  </si>
  <si>
    <t>2.</t>
  </si>
  <si>
    <t>3.</t>
  </si>
  <si>
    <t>4.</t>
  </si>
  <si>
    <t>5.</t>
  </si>
  <si>
    <t>6.</t>
  </si>
  <si>
    <t xml:space="preserve">    b) lokalne- targowa</t>
  </si>
  <si>
    <t>Załącznik Nr 2a</t>
  </si>
  <si>
    <t>Udział %</t>
  </si>
  <si>
    <t>1. Dochody z podatków, opłat, majątku Gminy</t>
  </si>
  <si>
    <t>2. Subwencje</t>
  </si>
  <si>
    <t xml:space="preserve">4. Dotacje celowe na zadania realizowane </t>
  </si>
  <si>
    <t>1. Wydatki bieżące</t>
  </si>
  <si>
    <t>2. Wynagrodzenia i pochodne</t>
  </si>
  <si>
    <t>3. Dotacje</t>
  </si>
  <si>
    <t>4. Wydatki na obsługę długu</t>
  </si>
  <si>
    <t>Załącznik Nr 4a</t>
  </si>
  <si>
    <t xml:space="preserve">w tym:  </t>
  </si>
  <si>
    <t>Dofinansowanie działalności sportowej klubów</t>
  </si>
  <si>
    <t>propagowanie profilaktyki alkoholowej w trakcie</t>
  </si>
  <si>
    <t>7.</t>
  </si>
  <si>
    <t>8.</t>
  </si>
  <si>
    <t>-Kościół p.w. N.N.M.P Choszczno</t>
  </si>
  <si>
    <t>-Kościół p.w. M.B.Szkaplerznej Raduń</t>
  </si>
  <si>
    <t>-Kościół p.w Św Stanisława Kostki Korytowo</t>
  </si>
  <si>
    <t>-Kościół p.w. Trójcy Świętej Suliszewo</t>
  </si>
  <si>
    <t>-Klub Sportowy "WODA" Rzecko</t>
  </si>
  <si>
    <t>-Klub Sportowy "INA" Stradzewo</t>
  </si>
  <si>
    <t>-Hokejowy Klub Sportowy Choszczno</t>
  </si>
  <si>
    <t>-Miejski Klub Sportowy "PIAST" Choszczno</t>
  </si>
  <si>
    <t>-Klub Sportowy "SŁAWA" Sławęcin</t>
  </si>
  <si>
    <t xml:space="preserve">ROZLICZENIE PRZYCHODÓW I ROZCHODÓW ZWIĄZANYCH Z FINANSOWANIEM </t>
  </si>
  <si>
    <t xml:space="preserve">DEFICYTU BUDŻETOWEGO I  ZADAŃ INWESTYCYJNYCH, NA KTÓRE BRAK </t>
  </si>
  <si>
    <t>-Kościół p.w.M.B.Częstochowskiej Stradzewo</t>
  </si>
  <si>
    <t>Ogółem strona rozchodowa</t>
  </si>
  <si>
    <t>Ogółem strona przychodowa</t>
  </si>
  <si>
    <t xml:space="preserve">w Choszczeńskim Domu Kultury </t>
  </si>
  <si>
    <t>edukacja mieszkańców poprzez udostępnienie</t>
  </si>
  <si>
    <t>w Miejskiej Bibliotece Publicznej popularnych</t>
  </si>
  <si>
    <t xml:space="preserve">materiałów w zakresie profilaktyki </t>
  </si>
  <si>
    <t>przeciwalkoholowej</t>
  </si>
  <si>
    <t>MKS "Piast" Choszczno</t>
  </si>
  <si>
    <t>KS "Woda" Rzecko</t>
  </si>
  <si>
    <t>KS "Korona" Raduń</t>
  </si>
  <si>
    <t>KS "INA" Stradzewo</t>
  </si>
  <si>
    <t xml:space="preserve">KS "Sława" Sławęcin </t>
  </si>
  <si>
    <t>10.</t>
  </si>
  <si>
    <t xml:space="preserve">  gimnazjum</t>
  </si>
  <si>
    <t xml:space="preserve">  szkoła podstawowa Nr 1  Choszcznie</t>
  </si>
  <si>
    <t xml:space="preserve">  szkoła podstawowa Nr 3 w Choszcznie</t>
  </si>
  <si>
    <t xml:space="preserve">  szkoła podstawowa  w Korytowie</t>
  </si>
  <si>
    <t xml:space="preserve">  szkoła podstawowa w Suliszewie</t>
  </si>
  <si>
    <t xml:space="preserve">  szkoła podstawowa w Zamęcinie</t>
  </si>
  <si>
    <t xml:space="preserve">  szkoła podstawowa w Sławęcinie</t>
  </si>
  <si>
    <t xml:space="preserve">   i przeciwdziałania alkoholizmowi</t>
  </si>
  <si>
    <t>I Zadania zlecone</t>
  </si>
  <si>
    <t>PLAN</t>
  </si>
  <si>
    <t>PRZYCHODÓW I WYDATKÓW ŚRODKÓW SPECJALNYCH</t>
  </si>
  <si>
    <t>Wyszczególnienie środków specjalnych</t>
  </si>
  <si>
    <t>funkcjonujących przy Jednostkach</t>
  </si>
  <si>
    <t>Budżetowych</t>
  </si>
  <si>
    <t>(zł)</t>
  </si>
  <si>
    <t>-dotacja celowa na utrzymanie cmentarza wojennego</t>
  </si>
  <si>
    <t xml:space="preserve">Publiczne Przedszkole Nr 2 </t>
  </si>
  <si>
    <t>Publiczne Przedszkole Nr 1</t>
  </si>
  <si>
    <t>Publiczne Przedszkole Nr 4</t>
  </si>
  <si>
    <t>Publiczne Przedszkole Nr 5</t>
  </si>
  <si>
    <t>Centrum Rekreacyjno - Sportowe</t>
  </si>
  <si>
    <t xml:space="preserve">6. </t>
  </si>
  <si>
    <t>Warsztat Terapii Zajęciowej</t>
  </si>
  <si>
    <t xml:space="preserve">7. </t>
  </si>
  <si>
    <t>Biuro Obsługi Szkół Samorządowych</t>
  </si>
  <si>
    <t>Spis powszechny i inne</t>
  </si>
  <si>
    <t xml:space="preserve">    pomocowych na dofinansowanie zadań własnych </t>
  </si>
  <si>
    <t xml:space="preserve">   gminy</t>
  </si>
  <si>
    <t>3. Dotacje celowe i dofinansowania z funduszy</t>
  </si>
  <si>
    <t xml:space="preserve">    pomocowych na dofinansowanie zadań własnych</t>
  </si>
  <si>
    <t xml:space="preserve">     odrębnych przepisów (z PFRON na Warsztat Terapii </t>
  </si>
  <si>
    <t xml:space="preserve">    Gminy (inwestycyjnych i bieżących)</t>
  </si>
  <si>
    <t xml:space="preserve"> w  Choszcznie</t>
  </si>
  <si>
    <t>ZADAŃ GMINY  CHOSZCZNO</t>
  </si>
  <si>
    <t>Biblioteka Publiczna  w Choszcznie</t>
  </si>
  <si>
    <t>Kluby sportowe</t>
  </si>
  <si>
    <t>-Klub Sportowy "KORONA" Raduń</t>
  </si>
  <si>
    <t xml:space="preserve"> -Gminny Ośrodek Pomocy Społecznej :</t>
  </si>
  <si>
    <t>zajęć  i imprez dla dzieci, młodzieży i dorosłych</t>
  </si>
  <si>
    <t xml:space="preserve"> W PROGRAMIE PROFILAKTYKI I ROZWIĄZYWANIA PROBLEMÓW ALKOHOLOWYCH</t>
  </si>
  <si>
    <t>dofinansowanie prowadzone przez Miejsko-</t>
  </si>
  <si>
    <t xml:space="preserve">    z zakresu administracji rządowej i na zadania</t>
  </si>
  <si>
    <t xml:space="preserve"> (zł)</t>
  </si>
  <si>
    <t>Kwota  (zł)</t>
  </si>
  <si>
    <t>Wynik Finansowy - Deficyt                     (zł)</t>
  </si>
  <si>
    <t>010</t>
  </si>
  <si>
    <t>Rolnictwo łowiectwo</t>
  </si>
  <si>
    <t>Transport i łączność</t>
  </si>
  <si>
    <t>Administracja publiczna</t>
  </si>
  <si>
    <t>Dochody od osób prawnych , od osób fizycznych</t>
  </si>
  <si>
    <t xml:space="preserve">i od innych jednostek nie posiadajacych </t>
  </si>
  <si>
    <t>osobowości prawnej</t>
  </si>
  <si>
    <t>Edukacyjna opieka wychowawcza</t>
  </si>
  <si>
    <t>Gospodarka komunalna i ochrona środowiska</t>
  </si>
  <si>
    <t xml:space="preserve">-dotacja celowa na finansowanie zadań zleconych  </t>
  </si>
  <si>
    <t xml:space="preserve"> dział gosp. OC, prowadzenie USC</t>
  </si>
  <si>
    <t>kontroli i ochrony prawa oraz sądownictwa</t>
  </si>
  <si>
    <t>Bezpieczeństwo publiczne i ochrona przeciwpożarowa</t>
  </si>
  <si>
    <t xml:space="preserve">-dotacja celowa na zasiłki i pomoc w naturze oraz </t>
  </si>
  <si>
    <t>-dotacja celowa na zasiłki rodzinne, pielęgnacyjne</t>
  </si>
  <si>
    <t xml:space="preserve"> i wychowawcze</t>
  </si>
  <si>
    <t>-dotacja celowa na Miejsko-Gminny Ośrodek</t>
  </si>
  <si>
    <t xml:space="preserve"> Pomocy Społecznej</t>
  </si>
  <si>
    <t>Gospodarka komunalna  i ochrona środowiska</t>
  </si>
  <si>
    <t>Urzędy naczelnych organów władzy</t>
  </si>
  <si>
    <t>oraz sądownictwa</t>
  </si>
  <si>
    <t xml:space="preserve">Urzędy naczelnych organów władzy </t>
  </si>
  <si>
    <t xml:space="preserve">państwowej,kontroli i ochrony prawa </t>
  </si>
  <si>
    <t>przeciwpożarowa</t>
  </si>
  <si>
    <t xml:space="preserve">Zasiłki i pomoc w naturze oraz składki na </t>
  </si>
  <si>
    <t>Zasiłki rodzinne,pielęgnacyjne i wychowawcze</t>
  </si>
  <si>
    <t>Ośrodki pomocy społecznej</t>
  </si>
  <si>
    <t>Usługi opiekuńcze i specjalistyczne usługi</t>
  </si>
  <si>
    <t>opiekuńcze</t>
  </si>
  <si>
    <t>środowiska</t>
  </si>
  <si>
    <t>Gospodarka komunalna i ochrona</t>
  </si>
  <si>
    <t xml:space="preserve">Oświetlenie ulic, placów i dróg </t>
  </si>
  <si>
    <t xml:space="preserve">Urząd Miejski </t>
  </si>
  <si>
    <t>900</t>
  </si>
  <si>
    <t>90095</t>
  </si>
  <si>
    <t>921</t>
  </si>
  <si>
    <t>92109</t>
  </si>
  <si>
    <t>926</t>
  </si>
  <si>
    <t>92695</t>
  </si>
  <si>
    <t>DZIAŁ  851  OCHRONA ZDROWIA</t>
  </si>
  <si>
    <t>ROZDZIAŁ  85154  PRZECIWDZIAŁANIE  ALKOHOLIZMOWI</t>
  </si>
  <si>
    <t xml:space="preserve">organizacja wypoczynku letniego i zimowego  </t>
  </si>
  <si>
    <t>Bieżąca działalność Miejsko-Gminnej Komisji</t>
  </si>
  <si>
    <t>Rozwiązywania Problemów Alkoholowych</t>
  </si>
  <si>
    <t>Dofinansowanie imprez sportowo-rekreacyjnych</t>
  </si>
  <si>
    <t>o wyrażnym programie antyalkoholowym</t>
  </si>
  <si>
    <t xml:space="preserve">organizowanych przez następujące   kluby </t>
  </si>
  <si>
    <t>sportowe:</t>
  </si>
  <si>
    <t>Zabytkowe kościoły</t>
  </si>
  <si>
    <t xml:space="preserve"> -wypoczynek dla dzieci z rodzin zagrożonych,  </t>
  </si>
  <si>
    <t xml:space="preserve">   patologią - inicjatywy z zakresu profilaktyki </t>
  </si>
  <si>
    <t xml:space="preserve"> -działalność świetlicy socjoterapeutycznej</t>
  </si>
  <si>
    <t xml:space="preserve"> -zatrudnienie (1/2 etatu ) konsultanta w Punkcie</t>
  </si>
  <si>
    <t xml:space="preserve">   Informacyjno-Konsultacyjnym, zakup materiałów</t>
  </si>
  <si>
    <t xml:space="preserve">   i doposażenie punktu</t>
  </si>
  <si>
    <t xml:space="preserve"> -działalność świetlicy funkcjonującej przy</t>
  </si>
  <si>
    <t xml:space="preserve">  Ośrodku Wspierania Rodziny w Korytowie</t>
  </si>
  <si>
    <t>9.</t>
  </si>
  <si>
    <t>Gimnazjum</t>
  </si>
  <si>
    <t>01008</t>
  </si>
  <si>
    <t>01095</t>
  </si>
  <si>
    <t>020</t>
  </si>
  <si>
    <t>02095</t>
  </si>
  <si>
    <t>Działalność usługowa</t>
  </si>
  <si>
    <t>Plany zagospodarowania przestrzennego</t>
  </si>
  <si>
    <t xml:space="preserve">Bezpieczeństwo publiczne i ochrona </t>
  </si>
  <si>
    <t>Ochotnicze Straże Pożarne</t>
  </si>
  <si>
    <t>Straż Miejska</t>
  </si>
  <si>
    <t>Obsługa długu publicznego</t>
  </si>
  <si>
    <t xml:space="preserve">Ośrodki wsparcia </t>
  </si>
  <si>
    <t xml:space="preserve">Zasiłki rodzinne, pielęgnacyjne i wychowawcze </t>
  </si>
  <si>
    <t>Świetlice szkolne</t>
  </si>
  <si>
    <t xml:space="preserve">Kolonie  i obozy oraz inne formy wypoczynku </t>
  </si>
  <si>
    <t>dzieci i młodzieży szkolnej</t>
  </si>
  <si>
    <t>Oczyszczanie miast i wsi</t>
  </si>
  <si>
    <t>Utrzymanie zieleni w miastach i gminach</t>
  </si>
  <si>
    <t>Oświetlenie ulic, placów i dróg</t>
  </si>
  <si>
    <t>Kultura i ochrona dziedzictwa narodowego</t>
  </si>
  <si>
    <t>Ochrona i konserwacja zabytków</t>
  </si>
  <si>
    <t>Obiekty sportowe - Kryta pływalnia "Wodny Raj"</t>
  </si>
  <si>
    <t xml:space="preserve">         -budownictwo mieszkaniowe</t>
  </si>
  <si>
    <t>-dotacja celowa na ośrodek wsparcia</t>
  </si>
  <si>
    <t>Rozbudowa Szkoły Podstawowej  w Korytowie</t>
  </si>
  <si>
    <t>Budowa hali sportowej dla Gimnazjum Publicznego</t>
  </si>
  <si>
    <t>Inwestycje w kulturze fizycznej i sporcie</t>
  </si>
  <si>
    <t>Urzędy naczelnych organów władzy państwowej,</t>
  </si>
  <si>
    <t xml:space="preserve">    g) od posiadania psów</t>
  </si>
  <si>
    <t xml:space="preserve">    h)od zaległości z podatków zniesionych</t>
  </si>
  <si>
    <t>7.Odsetki od nieterminowych wpłat z tytułu</t>
  </si>
  <si>
    <t xml:space="preserve">    i) od czynności cywilnoprawnych</t>
  </si>
  <si>
    <t>-Klub Sportowy "Gajal - Żak"</t>
  </si>
  <si>
    <t>-Klub Sportowy "Pomorzanin" Zamęcin</t>
  </si>
  <si>
    <t>Fundacja na rzecz Wyższej Szkoły Zawodowej</t>
  </si>
  <si>
    <t>i Miejsko - Gminnych</t>
  </si>
  <si>
    <t>Państwowych i Miejsko-Gminnych</t>
  </si>
  <si>
    <t>1999 r.</t>
  </si>
  <si>
    <t>2000 r</t>
  </si>
  <si>
    <t>2001 r.</t>
  </si>
  <si>
    <t>A. Dochody</t>
  </si>
  <si>
    <t>z tego:</t>
  </si>
  <si>
    <t>-dochody własne</t>
  </si>
  <si>
    <t>-subwencja ogólna</t>
  </si>
  <si>
    <t>-dotacje z budżetu państwa -funduszy i inne dof.</t>
  </si>
  <si>
    <t>-dotacje z budżetów j.s.t</t>
  </si>
  <si>
    <t>B.Wydatki</t>
  </si>
  <si>
    <t>wydatki bieżące</t>
  </si>
  <si>
    <t>wydatki majątkowe</t>
  </si>
  <si>
    <t>11.</t>
  </si>
  <si>
    <t xml:space="preserve">1)kredyty bankowe, </t>
  </si>
  <si>
    <t>2)pożyczki,</t>
  </si>
  <si>
    <t>3)spłaty pożyczek udzielonych,</t>
  </si>
  <si>
    <t>4)nadwyżka z lat ubiegłych,</t>
  </si>
  <si>
    <t>5)papiery wartościowe,</t>
  </si>
  <si>
    <t>6)obligacje</t>
  </si>
  <si>
    <t>7)prywatyzacja majątku j.s.t</t>
  </si>
  <si>
    <t>1) spłaty kredytów</t>
  </si>
  <si>
    <t>2)pożyczki udzielone</t>
  </si>
  <si>
    <t>3)spłaty pożyczek,</t>
  </si>
  <si>
    <t>4)wykup papierów wartościowych,</t>
  </si>
  <si>
    <t>5)wykup obligacji samorządowych</t>
  </si>
  <si>
    <t>6)inne cele</t>
  </si>
  <si>
    <t>E. DŁUG NA KONIEC ROKU</t>
  </si>
  <si>
    <t>1) wyemitowane papiery wartościowe,</t>
  </si>
  <si>
    <t>2)zaciągnięte kredyty</t>
  </si>
  <si>
    <t>3)zaciągnięte pożyczki</t>
  </si>
  <si>
    <t>4)przyjęte depozyty</t>
  </si>
  <si>
    <t>5)wymagalne zobowiązania:</t>
  </si>
  <si>
    <t xml:space="preserve">   a)jednostek budżetowych</t>
  </si>
  <si>
    <t xml:space="preserve">   b)wynikające z ustaw i orzeczeń sądowych</t>
  </si>
  <si>
    <t xml:space="preserve">   c)wynikające z udzielonych poręczeń i gwarancji</t>
  </si>
  <si>
    <t xml:space="preserve">   d)wynikające z innych tytułów</t>
  </si>
  <si>
    <t xml:space="preserve">   e)pozostałych jednostek organizacyjnych</t>
  </si>
  <si>
    <t xml:space="preserve">   z tego, przypadające do spłaty</t>
  </si>
  <si>
    <t xml:space="preserve">   w roku budżetowym:</t>
  </si>
  <si>
    <t xml:space="preserve">1) raty kredytów z odsetkami </t>
  </si>
  <si>
    <t>2) raty pożyczek z odsetkami</t>
  </si>
  <si>
    <t xml:space="preserve">    z należnymi odsetkami,</t>
  </si>
  <si>
    <t xml:space="preserve"> 4)wykup papierów wartościowych wyemitowanych</t>
  </si>
  <si>
    <t xml:space="preserve">    przez j.s.t.</t>
  </si>
  <si>
    <t>12.</t>
  </si>
  <si>
    <t>2002 r.</t>
  </si>
  <si>
    <t xml:space="preserve">Gminy Choszczno </t>
  </si>
  <si>
    <t>2) Kredyt na rozbudowę</t>
  </si>
  <si>
    <t xml:space="preserve">    Szkoły Podstawowej </t>
  </si>
  <si>
    <t xml:space="preserve">    w Korytowie</t>
  </si>
  <si>
    <t>3) Kredyt na budowę hali</t>
  </si>
  <si>
    <t xml:space="preserve">    sportowej dla Gimnazjum</t>
  </si>
  <si>
    <t xml:space="preserve">    Publicznego</t>
  </si>
  <si>
    <t>-Kościół w Sławęcinie</t>
  </si>
  <si>
    <t>-Uczniowski Klub Sportowy "Ikar" Korytowo</t>
  </si>
  <si>
    <t xml:space="preserve"> stałego rejestru wyborców</t>
  </si>
  <si>
    <t>-dotacja celowa na usługi opiekuńcze i specjalistyczne</t>
  </si>
  <si>
    <t xml:space="preserve"> usługi opiekuńcze</t>
  </si>
  <si>
    <t>- dotacja celowa na  oświetlenie ulic, placów i dróg</t>
  </si>
  <si>
    <t>2. Dotacje celowe z budżetu państwa na zadania</t>
  </si>
  <si>
    <t>Przychody § 952</t>
  </si>
  <si>
    <t>Rozchody § 992</t>
  </si>
  <si>
    <t xml:space="preserve">  inwestycja prowadzona przez Centrum Rekreacyjno-Sportowe</t>
  </si>
  <si>
    <t xml:space="preserve">                     opłata eksploatacyjna</t>
  </si>
  <si>
    <t>państwowej, kontroli i ochrony prawa</t>
  </si>
  <si>
    <t>państwowej, kontroli  i ochrony prawa</t>
  </si>
  <si>
    <t>Remont i utrzymanie obiektu Szkoły Muzycznej</t>
  </si>
  <si>
    <t>Zawodowej w Choszcznie</t>
  </si>
  <si>
    <t xml:space="preserve">Dofinansowanie fundacji na rzecz Wyższej Szkoły </t>
  </si>
  <si>
    <t>oraz zakupu sprzętu sportowego</t>
  </si>
  <si>
    <t xml:space="preserve">Szkoła Muzyczna I stopnia w Choszcznie </t>
  </si>
  <si>
    <t>-Uczniowski Klub "AS" Sławęcin</t>
  </si>
  <si>
    <t>Kryta Pływalnia "Wodny Raj"</t>
  </si>
  <si>
    <t xml:space="preserve">Szkoła Podstawowa nr 1 </t>
  </si>
  <si>
    <t xml:space="preserve">Szkoła Podstawowa nr 3 </t>
  </si>
  <si>
    <t xml:space="preserve">-dożywianie dzieci z rodzin zagrożonych patologią </t>
  </si>
  <si>
    <t>Szkoły artystyczne</t>
  </si>
  <si>
    <t>§</t>
  </si>
  <si>
    <t>Ośrodki wsparcia</t>
  </si>
  <si>
    <t>Zakupy inwestycyjne - Urząd Miejski</t>
  </si>
  <si>
    <t>8)inne żródła:wolne środki na rachunku bankowym</t>
  </si>
  <si>
    <t xml:space="preserve">   podatków i opłat oraz opłata prolongacyjna</t>
  </si>
  <si>
    <t>-2117</t>
  </si>
  <si>
    <t>C.DEFICYT / NADWYŻKA  (A-B)</t>
  </si>
  <si>
    <t xml:space="preserve">WYDATKI BUDŻETU GMINY CHOSZCZNO NA 2002 ROK </t>
  </si>
  <si>
    <t xml:space="preserve">PLAN WYDATKÓW  GMINY CHOSZCZNO NA 2002 ROK </t>
  </si>
  <si>
    <t xml:space="preserve">         -rozbudowa Szkoły Podstawowej</t>
  </si>
  <si>
    <t xml:space="preserve">          w Korytowie</t>
  </si>
  <si>
    <t xml:space="preserve">         -budowa hali sportowej dla </t>
  </si>
  <si>
    <t xml:space="preserve">         Gimnazjum Publicznego</t>
  </si>
  <si>
    <t xml:space="preserve">         -kompleks "Przystań"</t>
  </si>
  <si>
    <t>1) pożyczka do zaciągnięcia z:</t>
  </si>
  <si>
    <t xml:space="preserve">    WFOŚiGW w Szczecinie</t>
  </si>
  <si>
    <t xml:space="preserve">       -rozbudowa Szkoły Podstawowej </t>
  </si>
  <si>
    <t xml:space="preserve">        w Korytowie</t>
  </si>
  <si>
    <t xml:space="preserve">       -budowa hali sportowej dla</t>
  </si>
  <si>
    <t xml:space="preserve">        Gimnazjum Publicznego</t>
  </si>
  <si>
    <t xml:space="preserve"> składki na ubezpieczenia społeczne</t>
  </si>
  <si>
    <t>II Zadania bieżące na podstawie porozumień z organami administracji rządowej</t>
  </si>
  <si>
    <t>-dotacja celowa na przygotowanie Spisu Powszechnego</t>
  </si>
  <si>
    <t>-dotacja celowa na na ubezpieczenie zdrowotne</t>
  </si>
  <si>
    <t>Cmentarze</t>
  </si>
  <si>
    <t xml:space="preserve">opłacane za osoby pobierające niektóre </t>
  </si>
  <si>
    <t>świadczenia z pomocy społecznej</t>
  </si>
  <si>
    <t xml:space="preserve">ubezpieczenia społeczne </t>
  </si>
  <si>
    <t>-Kościół w Kołkach</t>
  </si>
  <si>
    <t>Prowadzenie profilaktycznej działalności</t>
  </si>
  <si>
    <t xml:space="preserve">informacyjnej i edukacyjnej dla dzieci i </t>
  </si>
  <si>
    <t>młodzieży w szkołach podstawowych i gimnazjum</t>
  </si>
  <si>
    <t>-Kościół w Rzecku</t>
  </si>
  <si>
    <t>KS  "Gajal Żak"</t>
  </si>
  <si>
    <t>KS "Pomorzanin" Zamęcin</t>
  </si>
  <si>
    <t>UKS "Ikar" Korytowo</t>
  </si>
  <si>
    <t>UKS "AS" Sławęcin</t>
  </si>
  <si>
    <t xml:space="preserve">państwowej, kontroli i ochrony prawa </t>
  </si>
  <si>
    <t>Składki na ubezpieczenie  zdrowotne</t>
  </si>
  <si>
    <t>Miejsko Gminny Ośrodek Pomocy Społ.</t>
  </si>
  <si>
    <t xml:space="preserve">Drogi rolnicze </t>
  </si>
  <si>
    <t xml:space="preserve">Osada Rekreacyjno-Sportowa Raduń </t>
  </si>
  <si>
    <t>w tym wyposażenie z posadzką</t>
  </si>
  <si>
    <t>01030</t>
  </si>
  <si>
    <t>Izby rolnicze</t>
  </si>
  <si>
    <t>Turystyka</t>
  </si>
  <si>
    <t>Rady gmin (miast i miast na prawach powiatu)</t>
  </si>
  <si>
    <t>Urzędy gmin(miast i miast na prawach powiatu)</t>
  </si>
  <si>
    <t>Składki na ubezpieczenie zdrowtne opłacane</t>
  </si>
  <si>
    <t>za osoby pobierające niektóre świadczenia</t>
  </si>
  <si>
    <t>z pomocy społecznej</t>
  </si>
  <si>
    <t>Przedszkola</t>
  </si>
  <si>
    <t>Przedszkola przy szkołach podstawowych</t>
  </si>
  <si>
    <t>Załącznik Nr 12</t>
  </si>
  <si>
    <t>Załącznik Nr 14</t>
  </si>
  <si>
    <t>Dokształcanie i doskonalenie nauczycieli</t>
  </si>
  <si>
    <t>Pobór podatków, opłat i niepodatkowych</t>
  </si>
  <si>
    <t>należności budżetowych</t>
  </si>
  <si>
    <t>Obsługa papierów wartościowych, kredytów</t>
  </si>
  <si>
    <t>i pożyczek jednostek samorządu terytorialnego</t>
  </si>
  <si>
    <t>Biblioteki</t>
  </si>
  <si>
    <t xml:space="preserve"> GMINY CHOSZCZNO NA ROK 2002</t>
  </si>
  <si>
    <t xml:space="preserve">   bieżące </t>
  </si>
  <si>
    <t>Rolnictwo i łowiectwo</t>
  </si>
  <si>
    <t xml:space="preserve">    d) użytkowanie wieczyste nieruchomości</t>
  </si>
  <si>
    <t xml:space="preserve">    e) inne - w tym:</t>
  </si>
  <si>
    <t xml:space="preserve">    bieżące na podstawie porozumień z organami </t>
  </si>
  <si>
    <t xml:space="preserve">    administracji rządowej</t>
  </si>
  <si>
    <t xml:space="preserve">4) Kredyt na budowę </t>
  </si>
  <si>
    <t xml:space="preserve">   nawierzchni ulic, dróg </t>
  </si>
  <si>
    <t xml:space="preserve">  i chodników</t>
  </si>
  <si>
    <t>1) Pożyczki</t>
  </si>
  <si>
    <t xml:space="preserve">    a) PEAKO S.A. O/Dobiegniew</t>
  </si>
  <si>
    <t xml:space="preserve">    b) PKO BP S.A. O/Choszczno</t>
  </si>
  <si>
    <t xml:space="preserve"> </t>
  </si>
  <si>
    <t xml:space="preserve">      - na pokrycie bieżących wydatków</t>
  </si>
  <si>
    <t>2) Kredyty z:</t>
  </si>
  <si>
    <t>Domy i ośrodki kultury, świetlice i kluby</t>
  </si>
  <si>
    <t>-pozostałe</t>
  </si>
  <si>
    <t>D.Finansowanie (D1-D2)</t>
  </si>
  <si>
    <t>D.1 Przychody ogółem:</t>
  </si>
  <si>
    <t>D.2 Rozchody ogółem:</t>
  </si>
  <si>
    <t>E 2 ZADŁUŻENIE  W CIĄGU ROKU</t>
  </si>
  <si>
    <t xml:space="preserve">  Wskażnik długu (poz.28/poz1)%</t>
  </si>
  <si>
    <t>WYKONANIE</t>
  </si>
  <si>
    <t>+2.085</t>
  </si>
  <si>
    <t>3) potenc. spłaty udzielonych poręczeń</t>
  </si>
  <si>
    <t>Wskaźnik spłaty zadłużenia do dochodu</t>
  </si>
  <si>
    <t>(poz.40/poz.1)%</t>
  </si>
  <si>
    <t>(w układzie graficznym)</t>
  </si>
  <si>
    <t>Budowa skweru holenderskiego</t>
  </si>
  <si>
    <t xml:space="preserve"> POKRYCIA W PLANOWANYCH DOCHODACH, A TAKŻE SPŁATĄ RAT </t>
  </si>
  <si>
    <t xml:space="preserve">     Zajęciowej, na pomoc kombatantom)</t>
  </si>
  <si>
    <t xml:space="preserve">Różne </t>
  </si>
  <si>
    <t>Różne</t>
  </si>
  <si>
    <t xml:space="preserve">wydatki </t>
  </si>
  <si>
    <t>ZWIĄZANYCH Z REALIZACJĄ ZADAŃ Z ZAKRESU ADMINISTRACJI RZĄDOWEJ I INNYCH</t>
  </si>
  <si>
    <t xml:space="preserve">Dofinansowanie Obchodów Swiąt </t>
  </si>
  <si>
    <t>Komitet Organizacyjny Obchodów Świąt Państwowych</t>
  </si>
  <si>
    <t xml:space="preserve">w tym w dziecińcach wiejskich </t>
  </si>
  <si>
    <t>Uczniowski Klub Sportowy "WIGOR" Piasecznik</t>
  </si>
  <si>
    <t>UKS "WIGOR" Piasecznik</t>
  </si>
  <si>
    <t>Hokejowy Klub Sportowy Choszczno</t>
  </si>
  <si>
    <t>Modernizacja zabytkowego budynku Barbakanu</t>
  </si>
  <si>
    <t>14.</t>
  </si>
  <si>
    <t>Szkoła Podstawowa Korytowo</t>
  </si>
  <si>
    <t>15.</t>
  </si>
  <si>
    <t>Szkoła Podstawowa Zamęcin</t>
  </si>
  <si>
    <t>16.</t>
  </si>
  <si>
    <t>Szkoła Podstawowa Sławęcin</t>
  </si>
  <si>
    <t>17.</t>
  </si>
  <si>
    <t>Szkoła Podstawowa Suliszewo</t>
  </si>
  <si>
    <t xml:space="preserve">    ZADAŃ Z ZAKRESU ADMINISTRACJI RZĄDOWEJ</t>
  </si>
  <si>
    <t xml:space="preserve"> WYKONANIE PROGNOZOWANYCH DOCHODÓW GMINY CHOSZCZNO</t>
  </si>
  <si>
    <t>DO BUDŻETU ZA 2002 ROK</t>
  </si>
  <si>
    <t>Wykonanie</t>
  </si>
  <si>
    <t>dochodów</t>
  </si>
  <si>
    <t>Poziom wyk.</t>
  </si>
  <si>
    <t>prognozy</t>
  </si>
  <si>
    <t>%</t>
  </si>
  <si>
    <t>Wykonanie dochodów</t>
  </si>
  <si>
    <t>Poziom wykonania prognozy</t>
  </si>
  <si>
    <t xml:space="preserve">                     opłata administracyjna</t>
  </si>
  <si>
    <t>8.Dochody z kar pieniężnych i grzywien określonych</t>
  </si>
  <si>
    <t>Poziom wykonania dochodów</t>
  </si>
  <si>
    <t xml:space="preserve">WYKONANIE PROGNOZOWANYCH DOCHODÓW GMINY CHOSZCZNO NA 2002 ROK </t>
  </si>
  <si>
    <t xml:space="preserve"> ZWIĄZANYCH Z REALIZACJĄ ZADAŃ Z ZAKRESU</t>
  </si>
  <si>
    <t>ADMINISTRACJI RZĄDOWEJ I INNYCH ZADAŃ ZLECONYCH USTAWAMI</t>
  </si>
  <si>
    <t>- dotacja na przeprowadzenie wyborów samorządowych</t>
  </si>
  <si>
    <t xml:space="preserve">9.Inne dochody należne gminie na podstawie </t>
  </si>
  <si>
    <t>10. Wpływy z różnych dochodów</t>
  </si>
  <si>
    <t>WYKONANIE PROGNOZOWANYCH DOCHODÓW BUDŻETU GMINY CHOSZCZNO ZA 2002 ROK</t>
  </si>
  <si>
    <t>planu wydatków</t>
  </si>
  <si>
    <t xml:space="preserve">Wykonanie </t>
  </si>
  <si>
    <t>za rok 2002</t>
  </si>
  <si>
    <t xml:space="preserve">Poziom </t>
  </si>
  <si>
    <t>wykonania</t>
  </si>
  <si>
    <t>planu</t>
  </si>
  <si>
    <t>Towarzystwa Budownictwa Społecznego</t>
  </si>
  <si>
    <t>Wybory do rad gmin, rad powiatów i sejmików województw oraz referenda gminne powiatowe i wojewódzkie</t>
  </si>
  <si>
    <t>Poziom</t>
  </si>
  <si>
    <t>wyk. planu</t>
  </si>
  <si>
    <t>wydatków</t>
  </si>
  <si>
    <t>Wykonanie wydatków</t>
  </si>
  <si>
    <t>Poziom wykonania planu</t>
  </si>
  <si>
    <t>Budowa nawierzchni ulic, dróg, chodników relizowanych w ramach inwestycji infrastrukturalnych związanych z bezrobociem strukturalnym</t>
  </si>
  <si>
    <t>Budowa gminnych dróg i chodników</t>
  </si>
  <si>
    <t>Inwestycje w Administracji</t>
  </si>
  <si>
    <t>Inwestrycje w gospodarce komunalnej i ochronie środowiska</t>
  </si>
  <si>
    <t>Budowa oświetleń na terenie miasta i wsi Gminy Choszczno</t>
  </si>
  <si>
    <t xml:space="preserve">2) Opracowania projektowe sieci gazowej średniego ciśnienia przesyłowej na trasie Choszczno - Wardyń i Raduń - Korytowo wraz z przyłączami </t>
  </si>
  <si>
    <t>3) Zagospodarowanie skweru przy ulicy Wolności</t>
  </si>
  <si>
    <t>1)rozbudowa budynku socjalno-hotelowego na Stadionie Miejskim</t>
  </si>
  <si>
    <t xml:space="preserve">2)modernizacja kompleksu wodno-sportowego "Przystan"  </t>
  </si>
  <si>
    <t>3) Modernizacja i rozbudowa ścieżki wokół jeziora</t>
  </si>
  <si>
    <t xml:space="preserve">WYKONANIE PLANU WYDATKÓW Z BUDŻETU GMINY NA  </t>
  </si>
  <si>
    <t>Plan dotacji</t>
  </si>
  <si>
    <t xml:space="preserve">    c) BGŻ S.A. O/Choszczno</t>
  </si>
  <si>
    <t>5) kredyt na inwestycje</t>
  </si>
  <si>
    <t>7.458.740,00</t>
  </si>
  <si>
    <t>DOCHODY</t>
  </si>
  <si>
    <t>WYDATKI</t>
  </si>
  <si>
    <t>plan</t>
  </si>
  <si>
    <t>prowadzenie stałej kontroli obrotem napojami alkoholowymi przez Straż Miejską oraz dofinansowanie zakupu samochodu dla Straży Miejskiej</t>
  </si>
  <si>
    <t xml:space="preserve">9. </t>
  </si>
  <si>
    <t>Propagowanie profilaktyki alkoholowej w trakcie imprez i zawodów sportowych na Krytej Pływalni "Wodny Raj"</t>
  </si>
  <si>
    <t>Propagowanie profilaktyki alkoholowej w trakcie imprez i zawodów sportowych przez Centrum Rekreacyjno - Sportowe</t>
  </si>
  <si>
    <t>Modernizacja pomieszczeń w budynku Powiatowej komendy policji w Choszcznie przeznaczonych do użytku przez osoby uzależnione</t>
  </si>
  <si>
    <t>dofinansowanie programu profilaktycznego "NOE" w zakresie przeciwdziałania alkoholizmowi i innych uzależnień wdrażanego wśród młódzieży Zespołu Skół w Choszcznie</t>
  </si>
  <si>
    <t xml:space="preserve">WYKONANIE PLANU PRZYCHODÓW I WYDATKÓW GMINNEGO FUNDUSZU OCHRONY </t>
  </si>
  <si>
    <t>ŚRODOWISKA I GOSPODARKI WODNEJ GMINY CHOSZCZNO ZA ROK 2002</t>
  </si>
  <si>
    <t>wyk.</t>
  </si>
  <si>
    <t>wykonanie</t>
  </si>
  <si>
    <t>prognoza</t>
  </si>
  <si>
    <t>- 3 894</t>
  </si>
  <si>
    <t>+ 3 985</t>
  </si>
  <si>
    <t>WYKONANIE PROGNOZY DOCHODÓW NA ZADANIA Z ZAKRESU</t>
  </si>
  <si>
    <t>ADMINISTRACJI  RZĄDOWEJ  I INNE  ZADANIA  ZLECONE USTAWAMI</t>
  </si>
  <si>
    <t>DO REALIZACJI GMINIE CHOSZCZNO ZA ROK 2002</t>
  </si>
  <si>
    <t>Wybory do rad gmin, rad powiatów i sejmików województw oraz referenda gminne, powiatowe i wojewódzkie</t>
  </si>
  <si>
    <t xml:space="preserve">WYKONANIE PLANU  WYDATKÓW   </t>
  </si>
  <si>
    <t>do sprawozdania</t>
  </si>
  <si>
    <t>z wykonania budżetu za rok 2002</t>
  </si>
  <si>
    <t>Burmistrza Choszczna</t>
  </si>
  <si>
    <t xml:space="preserve">do sprawozdania </t>
  </si>
  <si>
    <t>WYKONANIE PROGNOZOWANYCH DOCHODÓW GMINY CHOSZCZNO</t>
  </si>
  <si>
    <t>Załącznik Nr 4</t>
  </si>
  <si>
    <t xml:space="preserve"> ZADAŃ ZLECONYCH GMINIE USTAWAMI</t>
  </si>
  <si>
    <t>BIEŻĄCYCH Z BUDŻETU GMINY</t>
  </si>
  <si>
    <t>DLA SOŁECTW I OSIEDLI ZA 2002 ROK</t>
  </si>
  <si>
    <t>Załącznik Nr 7</t>
  </si>
  <si>
    <t xml:space="preserve">  ZADANIA INWESTYCYJNE  ZA 2002 ROK</t>
  </si>
  <si>
    <t xml:space="preserve"> WYKAZ PODMIOTÓW   KTÓRE </t>
  </si>
  <si>
    <t>WYKONANIE PLANU WYDATKÓW GMINY CHOSZCZNO ZA 2002 ROK  Z  REALIZACJI ZADAŃ OKREŚLONYCH</t>
  </si>
  <si>
    <t>Burmistrza Choszcna</t>
  </si>
  <si>
    <t>Załącznik Nr 11</t>
  </si>
  <si>
    <t>KREDYTÓW I POŻYCZEK GMINY CHOSZCZNO ZA ROK 2002</t>
  </si>
  <si>
    <t>Załącznik Nr 13</t>
  </si>
  <si>
    <t>Załącznik Nr 16</t>
  </si>
  <si>
    <t>Wykonanie prognozy długu publicznego</t>
  </si>
  <si>
    <t xml:space="preserve">za 2002 rok </t>
  </si>
  <si>
    <t>w tys. zł</t>
  </si>
  <si>
    <t>II Zadania bieżące realizowane na podstawie porozumień z organami administracji rządowej</t>
  </si>
  <si>
    <t>Melioracje wodne</t>
  </si>
  <si>
    <t>WYKONANIE PLANU WYDATKÓW BUDŻETU GMINY CHOSZCZNO ZA 2002 ROK</t>
  </si>
  <si>
    <t>5. Wydatki na inwestycje</t>
  </si>
  <si>
    <t>- 800</t>
  </si>
  <si>
    <t>+567</t>
  </si>
  <si>
    <t>- 7 804</t>
  </si>
  <si>
    <t xml:space="preserve">        - gazyfikacja wsi</t>
  </si>
  <si>
    <t xml:space="preserve">        - kanalizacja sanit.</t>
  </si>
  <si>
    <t xml:space="preserve">    b) z WFOŚ i GW Szczecin</t>
  </si>
  <si>
    <t>+ 7 804</t>
  </si>
  <si>
    <t>- 7 459</t>
  </si>
  <si>
    <t>UMOŻENIE POŻYCZKI</t>
  </si>
  <si>
    <t>+ 7 459</t>
  </si>
  <si>
    <t>Paragraf</t>
  </si>
  <si>
    <t>069</t>
  </si>
  <si>
    <t>057</t>
  </si>
  <si>
    <t>092</t>
  </si>
  <si>
    <t>- kary i opłaty za usuwanie drzew i krzewów</t>
  </si>
  <si>
    <t>- odsetki bankowe</t>
  </si>
  <si>
    <t>RAZEM:</t>
  </si>
  <si>
    <t>Planowany stan środków na początek roku</t>
  </si>
  <si>
    <t>- należności z opłat za zanieczyszczenie środowiska przekazywane przez Urząd Wojewódzki</t>
  </si>
  <si>
    <t>- opłata bankowa</t>
  </si>
  <si>
    <t>Stan funduszu na koniec okresu sprawozdawczego</t>
  </si>
  <si>
    <t>- realizacja inwestycji służących ochronie środowiska i gospodarki wodnej - Kanalizacja Gminy Choszczno - inwestycja</t>
  </si>
  <si>
    <t>ChDK - pracownia plastyczna</t>
  </si>
  <si>
    <t>Wynagrodzenia i pochodne</t>
  </si>
  <si>
    <t>Różne wydatki bieżące</t>
  </si>
  <si>
    <t>wyk.planu</t>
  </si>
  <si>
    <r>
      <t>WYDATKI</t>
    </r>
    <r>
      <rPr>
        <sz val="9"/>
        <rFont val="Arial"/>
        <family val="2"/>
      </rPr>
      <t xml:space="preserve"> </t>
    </r>
  </si>
  <si>
    <t>PRZYCHODY</t>
  </si>
  <si>
    <t xml:space="preserve">WYKONANIE  WYDATKÓW </t>
  </si>
  <si>
    <t xml:space="preserve">Załącznik Nr 6 </t>
  </si>
  <si>
    <t>różne wydatki bieżące</t>
  </si>
  <si>
    <t>wynagrodzenia i pochodne</t>
  </si>
  <si>
    <t>wydatki na obsługę długu</t>
  </si>
  <si>
    <t>rezerwy</t>
  </si>
  <si>
    <t>dotacje</t>
  </si>
  <si>
    <t xml:space="preserve">- dotacja na wyprawkę szkolną </t>
  </si>
  <si>
    <t>- dotacja na wyprawkę szkolną</t>
  </si>
  <si>
    <t>Kwota (zł)</t>
  </si>
  <si>
    <t>WYKONANIE PLANU DOTACJI PODMIOTOWYCH Z BUDŻETU GMINY CHOSZCZNO ZA 2002 ROK</t>
  </si>
  <si>
    <t>Kwota dotacji                       (zł)</t>
  </si>
  <si>
    <t>Wykonanie                   (zł)</t>
  </si>
  <si>
    <t>Poziom wykonania planu                    %</t>
  </si>
  <si>
    <t xml:space="preserve">OTRZYMAŁY DOTACJĘ PODMIOTOWĄ W ROKU 2002 NA REALIZACJĘ </t>
  </si>
  <si>
    <t>podmiotowej</t>
  </si>
  <si>
    <t>6) kredyt w rach. bieżącym</t>
  </si>
  <si>
    <t>7) inne źródła</t>
  </si>
  <si>
    <t>058</t>
  </si>
  <si>
    <t xml:space="preserve">- grzywny i inne kary </t>
  </si>
  <si>
    <t>w układzie graficznym</t>
  </si>
  <si>
    <t xml:space="preserve">    I INNYCH ZADAŃ ZLECONYCH  USTAWAMI DO REALIZACJI GMINIE CHOSZCZNO ZA ROK 2002  </t>
  </si>
  <si>
    <t>1) Kanalizacja Gminy Choszczno,                                                    w tym : ul. Promenada - Kościuszki, wykonanaie  59.456 zł</t>
  </si>
  <si>
    <t>Załącznik Nr 15</t>
  </si>
  <si>
    <t>OGÓŁEM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</si>
</sst>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,\ yyyy"/>
    <numFmt numFmtId="165" formatCode="d/m/yy\ h:mm\ AM/PM"/>
    <numFmt numFmtId="166" formatCode="#,##0.0"/>
    <numFmt numFmtId="167" formatCode="0.0%"/>
    <numFmt numFmtId="168" formatCode="#,##0.00\ &quot;zł&quot;"/>
    <numFmt numFmtId="169" formatCode="#,##0.000"/>
    <numFmt numFmtId="170" formatCode="#,##0.0000"/>
    <numFmt numFmtId="171" formatCode="0.0"/>
    <numFmt numFmtId="172" formatCode="0.000%"/>
    <numFmt numFmtId="173" formatCode="0.0000%"/>
    <numFmt numFmtId="174" formatCode="0.00000%"/>
    <numFmt numFmtId="175" formatCode="0.000"/>
  </numFmts>
  <fonts count="30">
    <font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10"/>
      <color indexed="50"/>
      <name val="Arial"/>
      <family val="2"/>
    </font>
    <font>
      <b/>
      <sz val="9"/>
      <color indexed="17"/>
      <name val="Arial"/>
      <family val="2"/>
    </font>
    <font>
      <b/>
      <sz val="12"/>
      <name val="Arial"/>
      <family val="2"/>
    </font>
    <font>
      <sz val="8"/>
      <color indexed="8"/>
      <name val="FL Gotycki 3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10"/>
      <color indexed="48"/>
      <name val="Arial"/>
      <family val="2"/>
    </font>
    <font>
      <sz val="9.25"/>
      <name val="Arial"/>
      <family val="2"/>
    </font>
    <font>
      <sz val="9.75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9"/>
      <color indexed="50"/>
      <name val="Arial"/>
      <family val="2"/>
    </font>
    <font>
      <sz val="11"/>
      <name val="Arial CE"/>
      <family val="2"/>
    </font>
    <font>
      <b/>
      <sz val="12"/>
      <color indexed="50"/>
      <name val="Arial"/>
      <family val="2"/>
    </font>
    <font>
      <b/>
      <u val="single"/>
      <sz val="9"/>
      <name val="Arial"/>
      <family val="2"/>
    </font>
    <font>
      <b/>
      <sz val="12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5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3" borderId="1" xfId="0" applyFont="1" applyFill="1" applyBorder="1" applyAlignment="1">
      <alignment/>
    </xf>
    <xf numFmtId="0" fontId="11" fillId="0" borderId="5" xfId="0" applyFont="1" applyBorder="1" applyAlignment="1">
      <alignment/>
    </xf>
    <xf numFmtId="0" fontId="5" fillId="0" borderId="5" xfId="0" applyFont="1" applyBorder="1" applyAlignment="1">
      <alignment/>
    </xf>
    <xf numFmtId="4" fontId="11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11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3" borderId="5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4" fontId="10" fillId="2" borderId="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" fontId="6" fillId="3" borderId="6" xfId="0" applyNumberFormat="1" applyFont="1" applyFill="1" applyBorder="1" applyAlignment="1">
      <alignment/>
    </xf>
    <xf numFmtId="4" fontId="11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6" fillId="3" borderId="4" xfId="0" applyNumberFormat="1" applyFont="1" applyFill="1" applyBorder="1" applyAlignment="1">
      <alignment/>
    </xf>
    <xf numFmtId="0" fontId="11" fillId="0" borderId="5" xfId="0" applyFont="1" applyBorder="1" applyAlignment="1">
      <alignment horizontal="center"/>
    </xf>
    <xf numFmtId="4" fontId="11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6" fillId="3" borderId="8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4" fontId="11" fillId="0" borderId="2" xfId="0" applyNumberFormat="1" applyFont="1" applyBorder="1" applyAlignment="1">
      <alignment/>
    </xf>
    <xf numFmtId="0" fontId="6" fillId="3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/>
    </xf>
    <xf numFmtId="4" fontId="8" fillId="0" borderId="2" xfId="0" applyNumberFormat="1" applyFont="1" applyBorder="1" applyAlignment="1">
      <alignment/>
    </xf>
    <xf numFmtId="0" fontId="8" fillId="0" borderId="4" xfId="0" applyFont="1" applyBorder="1" applyAlignment="1">
      <alignment/>
    </xf>
    <xf numFmtId="4" fontId="13" fillId="2" borderId="3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5" xfId="0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11" fillId="0" borderId="4" xfId="0" applyNumberFormat="1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12" fillId="4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4" fontId="14" fillId="0" borderId="3" xfId="0" applyNumberFormat="1" applyFont="1" applyBorder="1" applyAlignment="1">
      <alignment horizontal="right"/>
    </xf>
    <xf numFmtId="0" fontId="6" fillId="5" borderId="1" xfId="0" applyFont="1" applyFill="1" applyBorder="1" applyAlignment="1">
      <alignment/>
    </xf>
    <xf numFmtId="4" fontId="14" fillId="5" borderId="5" xfId="0" applyNumberFormat="1" applyFont="1" applyFill="1" applyBorder="1" applyAlignment="1" applyProtection="1">
      <alignment/>
      <protection locked="0"/>
    </xf>
    <xf numFmtId="0" fontId="6" fillId="5" borderId="5" xfId="0" applyFont="1" applyFill="1" applyBorder="1" applyAlignment="1">
      <alignment/>
    </xf>
    <xf numFmtId="4" fontId="14" fillId="5" borderId="1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5" borderId="4" xfId="0" applyFont="1" applyFill="1" applyBorder="1" applyAlignment="1">
      <alignment/>
    </xf>
    <xf numFmtId="0" fontId="6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5" borderId="2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9" fillId="0" borderId="5" xfId="0" applyFont="1" applyFill="1" applyBorder="1" applyAlignment="1" quotePrefix="1">
      <alignment horizontal="left"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5" xfId="0" applyFont="1" applyFill="1" applyBorder="1" applyAlignment="1" quotePrefix="1">
      <alignment/>
    </xf>
    <xf numFmtId="0" fontId="9" fillId="0" borderId="5" xfId="0" applyFont="1" applyFill="1" applyBorder="1" applyAlignment="1">
      <alignment/>
    </xf>
    <xf numFmtId="4" fontId="6" fillId="0" borderId="1" xfId="0" applyNumberFormat="1" applyFont="1" applyFill="1" applyBorder="1" applyAlignment="1" applyProtection="1">
      <alignment/>
      <protection locked="0"/>
    </xf>
    <xf numFmtId="4" fontId="9" fillId="0" borderId="5" xfId="0" applyNumberFormat="1" applyFont="1" applyFill="1" applyBorder="1" applyAlignment="1" applyProtection="1">
      <alignment/>
      <protection locked="0"/>
    </xf>
    <xf numFmtId="4" fontId="9" fillId="0" borderId="5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/>
    </xf>
    <xf numFmtId="0" fontId="6" fillId="6" borderId="3" xfId="0" applyFont="1" applyFill="1" applyBorder="1" applyAlignment="1">
      <alignment horizontal="left"/>
    </xf>
    <xf numFmtId="0" fontId="9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6" fillId="6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13" fillId="2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9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9" fillId="0" borderId="4" xfId="0" applyFont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 horizontal="centerContinuous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/>
    </xf>
    <xf numFmtId="0" fontId="5" fillId="0" borderId="9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Continuous"/>
    </xf>
    <xf numFmtId="4" fontId="13" fillId="2" borderId="3" xfId="0" applyNumberFormat="1" applyFont="1" applyFill="1" applyBorder="1" applyAlignment="1">
      <alignment/>
    </xf>
    <xf numFmtId="4" fontId="13" fillId="2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" fontId="9" fillId="0" borderId="4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2" xfId="0" applyFont="1" applyBorder="1" applyAlignment="1">
      <alignment/>
    </xf>
    <xf numFmtId="4" fontId="6" fillId="0" borderId="1" xfId="0" applyNumberFormat="1" applyFont="1" applyFill="1" applyBorder="1" applyAlignment="1">
      <alignment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4" fontId="9" fillId="0" borderId="5" xfId="0" applyNumberFormat="1" applyFont="1" applyFill="1" applyBorder="1" applyAlignment="1">
      <alignment horizontal="right"/>
    </xf>
    <xf numFmtId="0" fontId="9" fillId="0" borderId="2" xfId="0" applyFont="1" applyFill="1" applyBorder="1" applyAlignment="1" quotePrefix="1">
      <alignment/>
    </xf>
    <xf numFmtId="4" fontId="9" fillId="0" borderId="1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4" fontId="6" fillId="3" borderId="1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4" fontId="6" fillId="0" borderId="5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5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6" fillId="6" borderId="1" xfId="0" applyFont="1" applyFill="1" applyBorder="1" applyAlignment="1">
      <alignment/>
    </xf>
    <xf numFmtId="4" fontId="6" fillId="6" borderId="1" xfId="0" applyNumberFormat="1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/>
    </xf>
    <xf numFmtId="0" fontId="7" fillId="0" borderId="3" xfId="0" applyFont="1" applyBorder="1" applyAlignment="1">
      <alignment horizontal="center"/>
    </xf>
    <xf numFmtId="167" fontId="8" fillId="0" borderId="3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0" fontId="18" fillId="4" borderId="3" xfId="0" applyFont="1" applyFill="1" applyBorder="1" applyAlignment="1">
      <alignment horizontal="center"/>
    </xf>
    <xf numFmtId="4" fontId="18" fillId="4" borderId="3" xfId="0" applyNumberFormat="1" applyFont="1" applyFill="1" applyBorder="1" applyAlignment="1">
      <alignment/>
    </xf>
    <xf numFmtId="167" fontId="18" fillId="4" borderId="3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 quotePrefix="1">
      <alignment/>
    </xf>
    <xf numFmtId="0" fontId="9" fillId="0" borderId="7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4" fontId="9" fillId="0" borderId="7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4" fontId="9" fillId="0" borderId="4" xfId="0" applyNumberFormat="1" applyFont="1" applyBorder="1" applyAlignment="1">
      <alignment/>
    </xf>
    <xf numFmtId="4" fontId="9" fillId="0" borderId="4" xfId="0" applyNumberFormat="1" applyFont="1" applyBorder="1" applyAlignment="1">
      <alignment horizontal="right"/>
    </xf>
    <xf numFmtId="0" fontId="13" fillId="2" borderId="3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9" fillId="5" borderId="4" xfId="0" applyFont="1" applyFill="1" applyBorder="1" applyAlignment="1">
      <alignment/>
    </xf>
    <xf numFmtId="4" fontId="6" fillId="0" borderId="5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4" fontId="8" fillId="0" borderId="5" xfId="0" applyNumberFormat="1" applyFont="1" applyBorder="1" applyAlignment="1">
      <alignment/>
    </xf>
    <xf numFmtId="167" fontId="8" fillId="0" borderId="5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167" fontId="8" fillId="0" borderId="9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4" fontId="14" fillId="5" borderId="4" xfId="0" applyNumberFormat="1" applyFont="1" applyFill="1" applyBorder="1" applyAlignment="1" applyProtection="1">
      <alignment/>
      <protection locked="0"/>
    </xf>
    <xf numFmtId="0" fontId="6" fillId="5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0" fontId="11" fillId="0" borderId="5" xfId="0" applyFont="1" applyBorder="1" applyAlignment="1" quotePrefix="1">
      <alignment horizontal="center"/>
    </xf>
    <xf numFmtId="4" fontId="7" fillId="0" borderId="3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0" fontId="9" fillId="5" borderId="5" xfId="0" applyFont="1" applyFill="1" applyBorder="1" applyAlignment="1">
      <alignment/>
    </xf>
    <xf numFmtId="4" fontId="7" fillId="0" borderId="2" xfId="0" applyNumberFormat="1" applyFont="1" applyBorder="1" applyAlignment="1">
      <alignment/>
    </xf>
    <xf numFmtId="4" fontId="9" fillId="0" borderId="9" xfId="0" applyNumberFormat="1" applyFont="1" applyFill="1" applyBorder="1" applyAlignment="1" applyProtection="1">
      <alignment/>
      <protection locked="0"/>
    </xf>
    <xf numFmtId="0" fontId="9" fillId="0" borderId="9" xfId="0" applyFont="1" applyFill="1" applyBorder="1" applyAlignment="1">
      <alignment horizontal="right"/>
    </xf>
    <xf numFmtId="4" fontId="9" fillId="0" borderId="1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" fontId="7" fillId="0" borderId="4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24" fillId="5" borderId="7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6" fillId="0" borderId="7" xfId="0" applyFont="1" applyFill="1" applyBorder="1" applyAlignment="1">
      <alignment/>
    </xf>
    <xf numFmtId="4" fontId="13" fillId="2" borderId="11" xfId="0" applyNumberFormat="1" applyFont="1" applyFill="1" applyBorder="1" applyAlignment="1">
      <alignment horizontal="right"/>
    </xf>
    <xf numFmtId="0" fontId="9" fillId="0" borderId="4" xfId="0" applyFont="1" applyFill="1" applyBorder="1" applyAlignment="1" quotePrefix="1">
      <alignment/>
    </xf>
    <xf numFmtId="4" fontId="11" fillId="0" borderId="7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Continuous"/>
    </xf>
    <xf numFmtId="4" fontId="6" fillId="0" borderId="4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/>
    </xf>
    <xf numFmtId="4" fontId="14" fillId="0" borderId="3" xfId="0" applyNumberFormat="1" applyFont="1" applyBorder="1" applyAlignment="1">
      <alignment/>
    </xf>
    <xf numFmtId="4" fontId="14" fillId="5" borderId="1" xfId="0" applyNumberFormat="1" applyFont="1" applyFill="1" applyBorder="1" applyAlignment="1" applyProtection="1">
      <alignment horizontal="right"/>
      <protection locked="0"/>
    </xf>
    <xf numFmtId="4" fontId="14" fillId="5" borderId="2" xfId="0" applyNumberFormat="1" applyFont="1" applyFill="1" applyBorder="1" applyAlignment="1" applyProtection="1">
      <alignment horizontal="right"/>
      <protection locked="0"/>
    </xf>
    <xf numFmtId="4" fontId="14" fillId="0" borderId="1" xfId="0" applyNumberFormat="1" applyFont="1" applyBorder="1" applyAlignment="1">
      <alignment/>
    </xf>
    <xf numFmtId="0" fontId="6" fillId="5" borderId="7" xfId="0" applyFont="1" applyFill="1" applyBorder="1" applyAlignment="1">
      <alignment/>
    </xf>
    <xf numFmtId="4" fontId="14" fillId="5" borderId="6" xfId="0" applyNumberFormat="1" applyFont="1" applyFill="1" applyBorder="1" applyAlignment="1" applyProtection="1">
      <alignment/>
      <protection locked="0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/>
    </xf>
    <xf numFmtId="4" fontId="14" fillId="0" borderId="7" xfId="0" applyNumberFormat="1" applyFont="1" applyBorder="1" applyAlignment="1">
      <alignment horizontal="right"/>
    </xf>
    <xf numFmtId="4" fontId="17" fillId="2" borderId="2" xfId="0" applyNumberFormat="1" applyFont="1" applyFill="1" applyBorder="1" applyAlignment="1">
      <alignment/>
    </xf>
    <xf numFmtId="4" fontId="14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5" borderId="11" xfId="0" applyNumberFormat="1" applyFont="1" applyFill="1" applyBorder="1" applyAlignment="1" applyProtection="1">
      <alignment/>
      <protection locked="0"/>
    </xf>
    <xf numFmtId="4" fontId="8" fillId="5" borderId="4" xfId="0" applyNumberFormat="1" applyFont="1" applyFill="1" applyBorder="1" applyAlignment="1" applyProtection="1">
      <alignment/>
      <protection locked="0"/>
    </xf>
    <xf numFmtId="4" fontId="8" fillId="5" borderId="6" xfId="0" applyNumberFormat="1" applyFont="1" applyFill="1" applyBorder="1" applyAlignment="1" applyProtection="1">
      <alignment/>
      <protection locked="0"/>
    </xf>
    <xf numFmtId="4" fontId="8" fillId="5" borderId="14" xfId="0" applyNumberFormat="1" applyFont="1" applyFill="1" applyBorder="1" applyAlignment="1" applyProtection="1">
      <alignment/>
      <protection locked="0"/>
    </xf>
    <xf numFmtId="4" fontId="8" fillId="5" borderId="13" xfId="0" applyNumberFormat="1" applyFont="1" applyFill="1" applyBorder="1" applyAlignment="1" applyProtection="1">
      <alignment/>
      <protection locked="0"/>
    </xf>
    <xf numFmtId="4" fontId="7" fillId="5" borderId="6" xfId="0" applyNumberFormat="1" applyFont="1" applyFill="1" applyBorder="1" applyAlignment="1" applyProtection="1">
      <alignment/>
      <protection locked="0"/>
    </xf>
    <xf numFmtId="4" fontId="24" fillId="5" borderId="4" xfId="0" applyNumberFormat="1" applyFont="1" applyFill="1" applyBorder="1" applyAlignment="1" applyProtection="1">
      <alignment/>
      <protection locked="0"/>
    </xf>
    <xf numFmtId="4" fontId="7" fillId="0" borderId="6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4" fontId="7" fillId="6" borderId="11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171" fontId="9" fillId="0" borderId="5" xfId="0" applyNumberFormat="1" applyFont="1" applyBorder="1" applyAlignment="1">
      <alignment/>
    </xf>
    <xf numFmtId="171" fontId="9" fillId="0" borderId="2" xfId="0" applyNumberFormat="1" applyFont="1" applyBorder="1" applyAlignment="1">
      <alignment/>
    </xf>
    <xf numFmtId="171" fontId="8" fillId="0" borderId="5" xfId="0" applyNumberFormat="1" applyFont="1" applyBorder="1" applyAlignment="1">
      <alignment/>
    </xf>
    <xf numFmtId="171" fontId="10" fillId="2" borderId="3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171" fontId="6" fillId="0" borderId="1" xfId="0" applyNumberFormat="1" applyFont="1" applyBorder="1" applyAlignment="1">
      <alignment/>
    </xf>
    <xf numFmtId="0" fontId="6" fillId="0" borderId="6" xfId="0" applyFont="1" applyFill="1" applyBorder="1" applyAlignment="1">
      <alignment/>
    </xf>
    <xf numFmtId="4" fontId="9" fillId="0" borderId="4" xfId="0" applyNumberFormat="1" applyFont="1" applyFill="1" applyBorder="1" applyAlignment="1" applyProtection="1">
      <alignment/>
      <protection locked="0"/>
    </xf>
    <xf numFmtId="171" fontId="6" fillId="0" borderId="5" xfId="0" applyNumberFormat="1" applyFont="1" applyBorder="1" applyAlignment="1">
      <alignment/>
    </xf>
    <xf numFmtId="4" fontId="9" fillId="0" borderId="7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6" fillId="0" borderId="2" xfId="0" applyFont="1" applyBorder="1" applyAlignment="1" quotePrefix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0" fontId="9" fillId="0" borderId="3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4" fontId="24" fillId="0" borderId="4" xfId="0" applyNumberFormat="1" applyFont="1" applyBorder="1" applyAlignment="1">
      <alignment/>
    </xf>
    <xf numFmtId="10" fontId="9" fillId="0" borderId="5" xfId="0" applyNumberFormat="1" applyFont="1" applyBorder="1" applyAlignment="1">
      <alignment/>
    </xf>
    <xf numFmtId="10" fontId="6" fillId="6" borderId="3" xfId="0" applyNumberFormat="1" applyFont="1" applyFill="1" applyBorder="1" applyAlignment="1">
      <alignment/>
    </xf>
    <xf numFmtId="10" fontId="6" fillId="6" borderId="1" xfId="0" applyNumberFormat="1" applyFont="1" applyFill="1" applyBorder="1" applyAlignment="1">
      <alignment/>
    </xf>
    <xf numFmtId="4" fontId="8" fillId="0" borderId="7" xfId="0" applyNumberFormat="1" applyFont="1" applyBorder="1" applyAlignment="1">
      <alignment horizontal="right"/>
    </xf>
    <xf numFmtId="10" fontId="25" fillId="2" borderId="2" xfId="0" applyNumberFormat="1" applyFont="1" applyFill="1" applyBorder="1" applyAlignment="1">
      <alignment/>
    </xf>
    <xf numFmtId="10" fontId="6" fillId="0" borderId="3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0" fontId="11" fillId="0" borderId="5" xfId="0" applyFont="1" applyBorder="1" applyAlignment="1">
      <alignment vertical="top"/>
    </xf>
    <xf numFmtId="4" fontId="11" fillId="0" borderId="4" xfId="0" applyNumberFormat="1" applyFont="1" applyBorder="1" applyAlignment="1">
      <alignment vertical="top"/>
    </xf>
    <xf numFmtId="4" fontId="5" fillId="0" borderId="5" xfId="0" applyNumberFormat="1" applyFont="1" applyBorder="1" applyAlignment="1">
      <alignment vertical="top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7" fontId="6" fillId="3" borderId="22" xfId="0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167" fontId="6" fillId="0" borderId="21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6" fillId="3" borderId="24" xfId="0" applyFont="1" applyFill="1" applyBorder="1" applyAlignment="1">
      <alignment/>
    </xf>
    <xf numFmtId="0" fontId="5" fillId="0" borderId="20" xfId="0" applyFont="1" applyBorder="1" applyAlignment="1">
      <alignment/>
    </xf>
    <xf numFmtId="167" fontId="6" fillId="3" borderId="25" xfId="0" applyNumberFormat="1" applyFont="1" applyFill="1" applyBorder="1" applyAlignment="1">
      <alignment/>
    </xf>
    <xf numFmtId="0" fontId="6" fillId="3" borderId="20" xfId="0" applyFont="1" applyFill="1" applyBorder="1" applyAlignment="1">
      <alignment/>
    </xf>
    <xf numFmtId="167" fontId="6" fillId="3" borderId="21" xfId="0" applyNumberFormat="1" applyFont="1" applyFill="1" applyBorder="1" applyAlignment="1">
      <alignment/>
    </xf>
    <xf numFmtId="167" fontId="6" fillId="3" borderId="26" xfId="0" applyNumberFormat="1" applyFont="1" applyFill="1" applyBorder="1" applyAlignment="1">
      <alignment/>
    </xf>
    <xf numFmtId="0" fontId="11" fillId="0" borderId="20" xfId="0" applyFont="1" applyBorder="1" applyAlignment="1">
      <alignment vertical="top"/>
    </xf>
    <xf numFmtId="0" fontId="6" fillId="0" borderId="20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8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7" fontId="5" fillId="0" borderId="33" xfId="0" applyNumberFormat="1" applyFont="1" applyBorder="1" applyAlignment="1">
      <alignment horizontal="center"/>
    </xf>
    <xf numFmtId="4" fontId="13" fillId="2" borderId="34" xfId="0" applyNumberFormat="1" applyFont="1" applyFill="1" applyBorder="1" applyAlignment="1">
      <alignment/>
    </xf>
    <xf numFmtId="4" fontId="13" fillId="2" borderId="35" xfId="0" applyNumberFormat="1" applyFont="1" applyFill="1" applyBorder="1" applyAlignment="1">
      <alignment horizontal="center"/>
    </xf>
    <xf numFmtId="4" fontId="13" fillId="2" borderId="35" xfId="0" applyNumberFormat="1" applyFont="1" applyFill="1" applyBorder="1" applyAlignment="1">
      <alignment horizontal="right"/>
    </xf>
    <xf numFmtId="167" fontId="25" fillId="2" borderId="36" xfId="0" applyNumberFormat="1" applyFont="1" applyFill="1" applyBorder="1" applyAlignment="1">
      <alignment/>
    </xf>
    <xf numFmtId="4" fontId="5" fillId="3" borderId="4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2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Continuous" vertical="top"/>
    </xf>
    <xf numFmtId="0" fontId="5" fillId="0" borderId="9" xfId="0" applyFont="1" applyBorder="1" applyAlignment="1">
      <alignment vertical="top" wrapText="1"/>
    </xf>
    <xf numFmtId="4" fontId="5" fillId="0" borderId="4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2" fontId="8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1" fontId="8" fillId="0" borderId="4" xfId="0" applyNumberFormat="1" applyFont="1" applyBorder="1" applyAlignment="1">
      <alignment horizontal="right"/>
    </xf>
    <xf numFmtId="0" fontId="8" fillId="0" borderId="6" xfId="0" applyFont="1" applyBorder="1" applyAlignment="1" quotePrefix="1">
      <alignment horizontal="center"/>
    </xf>
    <xf numFmtId="0" fontId="8" fillId="0" borderId="6" xfId="0" applyFont="1" applyBorder="1" applyAlignment="1">
      <alignment horizontal="left"/>
    </xf>
    <xf numFmtId="4" fontId="7" fillId="0" borderId="4" xfId="0" applyNumberFormat="1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0" fontId="8" fillId="0" borderId="4" xfId="0" applyFont="1" applyFill="1" applyBorder="1" applyAlignment="1">
      <alignment vertical="top"/>
    </xf>
    <xf numFmtId="0" fontId="8" fillId="0" borderId="0" xfId="0" applyFont="1" applyBorder="1" applyAlignment="1">
      <alignment horizontal="left"/>
    </xf>
    <xf numFmtId="4" fontId="7" fillId="0" borderId="4" xfId="0" applyNumberFormat="1" applyFont="1" applyBorder="1" applyAlignment="1">
      <alignment horizontal="right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4" fontId="8" fillId="0" borderId="4" xfId="0" applyNumberFormat="1" applyFont="1" applyFill="1" applyBorder="1" applyAlignment="1">
      <alignment vertical="top"/>
    </xf>
    <xf numFmtId="167" fontId="7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4" fontId="8" fillId="0" borderId="5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8" fillId="0" borderId="7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1" fontId="8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1" fontId="8" fillId="0" borderId="2" xfId="0" applyNumberFormat="1" applyFont="1" applyBorder="1" applyAlignment="1">
      <alignment horizontal="right"/>
    </xf>
    <xf numFmtId="4" fontId="7" fillId="0" borderId="7" xfId="0" applyNumberFormat="1" applyFont="1" applyFill="1" applyBorder="1" applyAlignment="1">
      <alignment/>
    </xf>
    <xf numFmtId="1" fontId="8" fillId="0" borderId="5" xfId="0" applyNumberFormat="1" applyFont="1" applyBorder="1" applyAlignment="1">
      <alignment horizontal="right"/>
    </xf>
    <xf numFmtId="4" fontId="7" fillId="0" borderId="5" xfId="0" applyNumberFormat="1" applyFont="1" applyFill="1" applyBorder="1" applyAlignment="1">
      <alignment/>
    </xf>
    <xf numFmtId="4" fontId="24" fillId="0" borderId="2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" fontId="24" fillId="0" borderId="2" xfId="0" applyNumberFormat="1" applyFont="1" applyFill="1" applyBorder="1" applyAlignment="1" quotePrefix="1">
      <alignment horizontal="right"/>
    </xf>
    <xf numFmtId="0" fontId="8" fillId="0" borderId="4" xfId="0" applyFont="1" applyFill="1" applyBorder="1" applyAlignment="1">
      <alignment/>
    </xf>
    <xf numFmtId="0" fontId="8" fillId="0" borderId="9" xfId="0" applyFont="1" applyBorder="1" applyAlignment="1">
      <alignment/>
    </xf>
    <xf numFmtId="4" fontId="24" fillId="0" borderId="4" xfId="0" applyNumberFormat="1" applyFont="1" applyFill="1" applyBorder="1" applyAlignment="1">
      <alignment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1" fontId="8" fillId="0" borderId="7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167" fontId="12" fillId="2" borderId="3" xfId="0" applyNumberFormat="1" applyFont="1" applyFill="1" applyBorder="1" applyAlignment="1">
      <alignment/>
    </xf>
    <xf numFmtId="167" fontId="5" fillId="0" borderId="2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 horizontal="right"/>
    </xf>
    <xf numFmtId="167" fontId="9" fillId="0" borderId="5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5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37" xfId="0" applyFont="1" applyFill="1" applyBorder="1" applyAlignment="1">
      <alignment/>
    </xf>
    <xf numFmtId="4" fontId="17" fillId="2" borderId="2" xfId="0" applyNumberFormat="1" applyFont="1" applyFill="1" applyBorder="1" applyAlignment="1">
      <alignment horizontal="center"/>
    </xf>
    <xf numFmtId="4" fontId="17" fillId="2" borderId="3" xfId="0" applyNumberFormat="1" applyFont="1" applyFill="1" applyBorder="1" applyAlignment="1">
      <alignment horizontal="right"/>
    </xf>
    <xf numFmtId="167" fontId="17" fillId="2" borderId="12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 applyProtection="1">
      <alignment/>
      <protection locked="0"/>
    </xf>
    <xf numFmtId="167" fontId="9" fillId="0" borderId="2" xfId="0" applyNumberFormat="1" applyFont="1" applyFill="1" applyBorder="1" applyAlignment="1" applyProtection="1">
      <alignment/>
      <protection locked="0"/>
    </xf>
    <xf numFmtId="167" fontId="9" fillId="0" borderId="5" xfId="0" applyNumberFormat="1" applyFont="1" applyFill="1" applyBorder="1" applyAlignment="1" applyProtection="1">
      <alignment/>
      <protection locked="0"/>
    </xf>
    <xf numFmtId="167" fontId="9" fillId="0" borderId="2" xfId="0" applyNumberFormat="1" applyFont="1" applyFill="1" applyBorder="1" applyAlignment="1">
      <alignment/>
    </xf>
    <xf numFmtId="167" fontId="9" fillId="0" borderId="10" xfId="0" applyNumberFormat="1" applyFont="1" applyFill="1" applyBorder="1" applyAlignment="1" applyProtection="1">
      <alignment/>
      <protection locked="0"/>
    </xf>
    <xf numFmtId="4" fontId="9" fillId="0" borderId="6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7" fontId="10" fillId="2" borderId="3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67" fontId="11" fillId="0" borderId="4" xfId="0" applyNumberFormat="1" applyFont="1" applyFill="1" applyBorder="1" applyAlignment="1">
      <alignment/>
    </xf>
    <xf numFmtId="167" fontId="5" fillId="0" borderId="4" xfId="0" applyNumberFormat="1" applyFont="1" applyFill="1" applyBorder="1" applyAlignment="1">
      <alignment/>
    </xf>
    <xf numFmtId="167" fontId="5" fillId="0" borderId="7" xfId="0" applyNumberFormat="1" applyFont="1" applyFill="1" applyBorder="1" applyAlignment="1">
      <alignment/>
    </xf>
    <xf numFmtId="167" fontId="11" fillId="0" borderId="7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4" fontId="11" fillId="0" borderId="6" xfId="0" applyNumberFormat="1" applyFont="1" applyFill="1" applyBorder="1" applyAlignment="1">
      <alignment/>
    </xf>
    <xf numFmtId="167" fontId="11" fillId="0" borderId="1" xfId="0" applyNumberFormat="1" applyFont="1" applyFill="1" applyBorder="1" applyAlignment="1">
      <alignment/>
    </xf>
    <xf numFmtId="167" fontId="5" fillId="0" borderId="5" xfId="0" applyNumberFormat="1" applyFont="1" applyFill="1" applyBorder="1" applyAlignment="1">
      <alignment/>
    </xf>
    <xf numFmtId="167" fontId="11" fillId="0" borderId="5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11" fillId="0" borderId="8" xfId="0" applyNumberFormat="1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4" fontId="9" fillId="0" borderId="7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 horizontal="center"/>
    </xf>
    <xf numFmtId="167" fontId="6" fillId="0" borderId="5" xfId="0" applyNumberFormat="1" applyFont="1" applyFill="1" applyBorder="1" applyAlignment="1">
      <alignment/>
    </xf>
    <xf numFmtId="167" fontId="6" fillId="0" borderId="2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67" fontId="13" fillId="2" borderId="3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vertical="top"/>
    </xf>
    <xf numFmtId="167" fontId="11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vertical="top"/>
    </xf>
    <xf numFmtId="167" fontId="11" fillId="0" borderId="3" xfId="0" applyNumberFormat="1" applyFont="1" applyFill="1" applyBorder="1" applyAlignment="1">
      <alignment vertical="top"/>
    </xf>
    <xf numFmtId="4" fontId="5" fillId="0" borderId="3" xfId="0" applyNumberFormat="1" applyFont="1" applyFill="1" applyBorder="1" applyAlignment="1">
      <alignment vertical="top"/>
    </xf>
    <xf numFmtId="167" fontId="11" fillId="0" borderId="6" xfId="0" applyNumberFormat="1" applyFont="1" applyFill="1" applyBorder="1" applyAlignment="1">
      <alignment/>
    </xf>
    <xf numFmtId="0" fontId="5" fillId="0" borderId="7" xfId="0" applyFont="1" applyFill="1" applyBorder="1" applyAlignment="1" quotePrefix="1">
      <alignment/>
    </xf>
    <xf numFmtId="4" fontId="5" fillId="0" borderId="8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4" fontId="11" fillId="0" borderId="11" xfId="0" applyNumberFormat="1" applyFont="1" applyFill="1" applyBorder="1" applyAlignment="1">
      <alignment vertical="top"/>
    </xf>
    <xf numFmtId="167" fontId="11" fillId="0" borderId="11" xfId="0" applyNumberFormat="1" applyFont="1" applyFill="1" applyBorder="1" applyAlignment="1">
      <alignment vertical="top"/>
    </xf>
    <xf numFmtId="4" fontId="5" fillId="0" borderId="37" xfId="0" applyNumberFormat="1" applyFont="1" applyFill="1" applyBorder="1" applyAlignment="1">
      <alignment vertical="top"/>
    </xf>
    <xf numFmtId="4" fontId="5" fillId="0" borderId="11" xfId="0" applyNumberFormat="1" applyFont="1" applyFill="1" applyBorder="1" applyAlignment="1">
      <alignment vertical="top"/>
    </xf>
    <xf numFmtId="0" fontId="5" fillId="0" borderId="3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167" fontId="5" fillId="0" borderId="5" xfId="0" applyNumberFormat="1" applyFont="1" applyBorder="1" applyAlignment="1">
      <alignment/>
    </xf>
    <xf numFmtId="167" fontId="11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1" fontId="7" fillId="0" borderId="3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 quotePrefix="1">
      <alignment horizontal="left"/>
    </xf>
    <xf numFmtId="1" fontId="8" fillId="0" borderId="3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3" fontId="7" fillId="0" borderId="3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 applyProtection="1">
      <alignment/>
      <protection locked="0"/>
    </xf>
    <xf numFmtId="3" fontId="7" fillId="0" borderId="11" xfId="0" applyNumberFormat="1" applyFont="1" applyFill="1" applyBorder="1" applyAlignment="1" applyProtection="1">
      <alignment/>
      <protection locked="0"/>
    </xf>
    <xf numFmtId="0" fontId="8" fillId="0" borderId="3" xfId="0" applyFont="1" applyFill="1" applyBorder="1" applyAlignment="1">
      <alignment/>
    </xf>
    <xf numFmtId="1" fontId="8" fillId="0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 applyProtection="1" quotePrefix="1">
      <alignment horizontal="right"/>
      <protection locked="0"/>
    </xf>
    <xf numFmtId="3" fontId="7" fillId="0" borderId="11" xfId="0" applyNumberFormat="1" applyFont="1" applyFill="1" applyBorder="1" applyAlignment="1" applyProtection="1" quotePrefix="1">
      <alignment horizontal="right"/>
      <protection locked="0"/>
    </xf>
    <xf numFmtId="3" fontId="8" fillId="0" borderId="3" xfId="0" applyNumberFormat="1" applyFont="1" applyFill="1" applyBorder="1" applyAlignment="1" applyProtection="1" quotePrefix="1">
      <alignment horizontal="right"/>
      <protection locked="0"/>
    </xf>
    <xf numFmtId="3" fontId="8" fillId="0" borderId="11" xfId="0" applyNumberFormat="1" applyFont="1" applyFill="1" applyBorder="1" applyAlignment="1" applyProtection="1" quotePrefix="1">
      <alignment horizontal="right"/>
      <protection locked="0"/>
    </xf>
    <xf numFmtId="3" fontId="7" fillId="0" borderId="3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3" xfId="0" applyNumberFormat="1" applyFont="1" applyFill="1" applyBorder="1" applyAlignment="1" quotePrefix="1">
      <alignment horizontal="right"/>
    </xf>
    <xf numFmtId="0" fontId="8" fillId="0" borderId="3" xfId="0" applyFont="1" applyBorder="1" applyAlignment="1">
      <alignment horizontal="right"/>
    </xf>
    <xf numFmtId="1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7" fontId="7" fillId="0" borderId="3" xfId="17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67" fontId="7" fillId="0" borderId="1" xfId="17" applyNumberFormat="1" applyFont="1" applyBorder="1" applyAlignment="1">
      <alignment/>
    </xf>
    <xf numFmtId="0" fontId="8" fillId="0" borderId="2" xfId="0" applyFont="1" applyBorder="1" applyAlignment="1">
      <alignment horizontal="right"/>
    </xf>
    <xf numFmtId="1" fontId="7" fillId="0" borderId="2" xfId="0" applyNumberFormat="1" applyFont="1" applyBorder="1" applyAlignment="1">
      <alignment/>
    </xf>
    <xf numFmtId="167" fontId="7" fillId="0" borderId="2" xfId="17" applyNumberFormat="1" applyFont="1" applyBorder="1" applyAlignment="1">
      <alignment/>
    </xf>
    <xf numFmtId="167" fontId="7" fillId="0" borderId="7" xfId="17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7" fontId="9" fillId="0" borderId="5" xfId="0" applyNumberFormat="1" applyFont="1" applyBorder="1" applyAlignment="1">
      <alignment/>
    </xf>
    <xf numFmtId="167" fontId="9" fillId="0" borderId="2" xfId="0" applyNumberFormat="1" applyFont="1" applyBorder="1" applyAlignment="1">
      <alignment/>
    </xf>
    <xf numFmtId="4" fontId="5" fillId="3" borderId="2" xfId="0" applyNumberFormat="1" applyFont="1" applyFill="1" applyBorder="1" applyAlignment="1">
      <alignment/>
    </xf>
    <xf numFmtId="167" fontId="6" fillId="3" borderId="6" xfId="0" applyNumberFormat="1" applyFont="1" applyFill="1" applyBorder="1" applyAlignment="1">
      <alignment/>
    </xf>
    <xf numFmtId="167" fontId="11" fillId="0" borderId="4" xfId="0" applyNumberFormat="1" applyFont="1" applyBorder="1" applyAlignment="1">
      <alignment/>
    </xf>
    <xf numFmtId="167" fontId="6" fillId="3" borderId="4" xfId="0" applyNumberFormat="1" applyFont="1" applyFill="1" applyBorder="1" applyAlignment="1">
      <alignment/>
    </xf>
    <xf numFmtId="167" fontId="5" fillId="0" borderId="4" xfId="0" applyNumberFormat="1" applyFont="1" applyBorder="1" applyAlignment="1">
      <alignment/>
    </xf>
    <xf numFmtId="167" fontId="11" fillId="0" borderId="4" xfId="0" applyNumberFormat="1" applyFont="1" applyBorder="1" applyAlignment="1">
      <alignment vertical="top"/>
    </xf>
    <xf numFmtId="167" fontId="5" fillId="0" borderId="4" xfId="0" applyNumberFormat="1" applyFont="1" applyBorder="1" applyAlignment="1">
      <alignment vertical="top"/>
    </xf>
    <xf numFmtId="167" fontId="5" fillId="3" borderId="4" xfId="0" applyNumberFormat="1" applyFont="1" applyFill="1" applyBorder="1" applyAlignment="1">
      <alignment/>
    </xf>
    <xf numFmtId="167" fontId="13" fillId="2" borderId="11" xfId="0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10" xfId="0" applyFont="1" applyFill="1" applyBorder="1" applyAlignment="1">
      <alignment/>
    </xf>
    <xf numFmtId="4" fontId="11" fillId="0" borderId="1" xfId="0" applyNumberFormat="1" applyFont="1" applyBorder="1" applyAlignment="1">
      <alignment/>
    </xf>
    <xf numFmtId="167" fontId="6" fillId="0" borderId="26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167" fontId="6" fillId="0" borderId="25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4" fontId="11" fillId="0" borderId="6" xfId="0" applyNumberFormat="1" applyFont="1" applyBorder="1" applyAlignment="1">
      <alignment/>
    </xf>
    <xf numFmtId="0" fontId="5" fillId="0" borderId="13" xfId="0" applyFont="1" applyBorder="1" applyAlignment="1" quotePrefix="1">
      <alignment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vertical="top"/>
    </xf>
    <xf numFmtId="0" fontId="6" fillId="3" borderId="2" xfId="0" applyFont="1" applyFill="1" applyBorder="1" applyAlignment="1">
      <alignment horizontal="center"/>
    </xf>
    <xf numFmtId="0" fontId="6" fillId="3" borderId="10" xfId="0" applyFont="1" applyFill="1" applyBorder="1" applyAlignment="1">
      <alignment/>
    </xf>
    <xf numFmtId="4" fontId="6" fillId="3" borderId="7" xfId="0" applyNumberFormat="1" applyFont="1" applyFill="1" applyBorder="1" applyAlignment="1">
      <alignment/>
    </xf>
    <xf numFmtId="167" fontId="6" fillId="3" borderId="7" xfId="0" applyNumberFormat="1" applyFont="1" applyFill="1" applyBorder="1" applyAlignment="1">
      <alignment/>
    </xf>
    <xf numFmtId="4" fontId="5" fillId="3" borderId="7" xfId="0" applyNumberFormat="1" applyFont="1" applyFill="1" applyBorder="1" applyAlignment="1">
      <alignment/>
    </xf>
    <xf numFmtId="0" fontId="6" fillId="3" borderId="3" xfId="0" applyFont="1" applyFill="1" applyBorder="1" applyAlignment="1">
      <alignment horizontal="centerContinuous"/>
    </xf>
    <xf numFmtId="0" fontId="6" fillId="3" borderId="12" xfId="0" applyFont="1" applyFill="1" applyBorder="1" applyAlignment="1">
      <alignment/>
    </xf>
    <xf numFmtId="4" fontId="6" fillId="3" borderId="11" xfId="0" applyNumberFormat="1" applyFont="1" applyFill="1" applyBorder="1" applyAlignment="1">
      <alignment/>
    </xf>
    <xf numFmtId="167" fontId="6" fillId="3" borderId="11" xfId="0" applyNumberFormat="1" applyFont="1" applyFill="1" applyBorder="1" applyAlignment="1">
      <alignment/>
    </xf>
    <xf numFmtId="4" fontId="6" fillId="3" borderId="3" xfId="0" applyNumberFormat="1" applyFont="1" applyFill="1" applyBorder="1" applyAlignment="1">
      <alignment/>
    </xf>
    <xf numFmtId="167" fontId="5" fillId="3" borderId="7" xfId="0" applyNumberFormat="1" applyFont="1" applyFill="1" applyBorder="1" applyAlignment="1">
      <alignment/>
    </xf>
    <xf numFmtId="0" fontId="9" fillId="0" borderId="38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" fontId="6" fillId="3" borderId="2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5" fillId="3" borderId="21" xfId="0" applyNumberFormat="1" applyFont="1" applyFill="1" applyBorder="1" applyAlignment="1">
      <alignment/>
    </xf>
    <xf numFmtId="0" fontId="6" fillId="3" borderId="23" xfId="0" applyFont="1" applyFill="1" applyBorder="1" applyAlignment="1">
      <alignment/>
    </xf>
    <xf numFmtId="4" fontId="5" fillId="3" borderId="26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 vertical="top"/>
    </xf>
    <xf numFmtId="0" fontId="6" fillId="3" borderId="39" xfId="0" applyFont="1" applyFill="1" applyBorder="1" applyAlignment="1">
      <alignment/>
    </xf>
    <xf numFmtId="4" fontId="6" fillId="3" borderId="22" xfId="0" applyNumberFormat="1" applyFont="1" applyFill="1" applyBorder="1" applyAlignment="1">
      <alignment/>
    </xf>
    <xf numFmtId="4" fontId="13" fillId="2" borderId="40" xfId="0" applyNumberFormat="1" applyFont="1" applyFill="1" applyBorder="1" applyAlignment="1">
      <alignment/>
    </xf>
    <xf numFmtId="4" fontId="13" fillId="2" borderId="40" xfId="0" applyNumberFormat="1" applyFont="1" applyFill="1" applyBorder="1" applyAlignment="1">
      <alignment horizontal="center"/>
    </xf>
    <xf numFmtId="4" fontId="13" fillId="2" borderId="40" xfId="0" applyNumberFormat="1" applyFont="1" applyFill="1" applyBorder="1" applyAlignment="1">
      <alignment horizontal="right"/>
    </xf>
    <xf numFmtId="167" fontId="13" fillId="2" borderId="40" xfId="0" applyNumberFormat="1" applyFont="1" applyFill="1" applyBorder="1" applyAlignment="1">
      <alignment horizontal="right"/>
    </xf>
    <xf numFmtId="167" fontId="13" fillId="2" borderId="41" xfId="0" applyNumberFormat="1" applyFont="1" applyFill="1" applyBorder="1" applyAlignment="1">
      <alignment horizontal="right"/>
    </xf>
    <xf numFmtId="4" fontId="13" fillId="2" borderId="41" xfId="0" applyNumberFormat="1" applyFont="1" applyFill="1" applyBorder="1" applyAlignment="1">
      <alignment horizontal="right"/>
    </xf>
    <xf numFmtId="4" fontId="13" fillId="2" borderId="42" xfId="0" applyNumberFormat="1" applyFont="1" applyFill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3" fillId="2" borderId="44" xfId="0" applyNumberFormat="1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Continuous"/>
    </xf>
    <xf numFmtId="4" fontId="14" fillId="0" borderId="5" xfId="0" applyNumberFormat="1" applyFont="1" applyFill="1" applyBorder="1" applyAlignment="1">
      <alignment/>
    </xf>
    <xf numFmtId="4" fontId="14" fillId="0" borderId="1" xfId="0" applyNumberFormat="1" applyFont="1" applyFill="1" applyBorder="1" applyAlignment="1">
      <alignment/>
    </xf>
    <xf numFmtId="167" fontId="14" fillId="0" borderId="1" xfId="0" applyNumberFormat="1" applyFont="1" applyFill="1" applyBorder="1" applyAlignment="1">
      <alignment horizontal="right"/>
    </xf>
    <xf numFmtId="167" fontId="14" fillId="0" borderId="2" xfId="0" applyNumberFormat="1" applyFont="1" applyFill="1" applyBorder="1" applyAlignment="1">
      <alignment horizontal="right"/>
    </xf>
    <xf numFmtId="167" fontId="14" fillId="0" borderId="5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 horizontal="right"/>
    </xf>
    <xf numFmtId="0" fontId="9" fillId="0" borderId="4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top"/>
    </xf>
    <xf numFmtId="167" fontId="11" fillId="0" borderId="22" xfId="0" applyNumberFormat="1" applyFont="1" applyBorder="1" applyAlignment="1">
      <alignment vertical="top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top"/>
    </xf>
    <xf numFmtId="0" fontId="5" fillId="0" borderId="22" xfId="0" applyFont="1" applyBorder="1" applyAlignment="1">
      <alignment/>
    </xf>
    <xf numFmtId="0" fontId="5" fillId="0" borderId="39" xfId="0" applyFont="1" applyFill="1" applyBorder="1" applyAlignment="1">
      <alignment horizontal="center" vertical="top"/>
    </xf>
    <xf numFmtId="4" fontId="13" fillId="2" borderId="29" xfId="0" applyNumberFormat="1" applyFont="1" applyFill="1" applyBorder="1" applyAlignment="1">
      <alignment/>
    </xf>
    <xf numFmtId="4" fontId="13" fillId="2" borderId="32" xfId="0" applyNumberFormat="1" applyFont="1" applyFill="1" applyBorder="1" applyAlignment="1">
      <alignment horizontal="center"/>
    </xf>
    <xf numFmtId="4" fontId="13" fillId="2" borderId="32" xfId="0" applyNumberFormat="1" applyFont="1" applyFill="1" applyBorder="1" applyAlignment="1">
      <alignment horizontal="right"/>
    </xf>
    <xf numFmtId="167" fontId="13" fillId="2" borderId="32" xfId="0" applyNumberFormat="1" applyFont="1" applyFill="1" applyBorder="1" applyAlignment="1">
      <alignment horizontal="right"/>
    </xf>
    <xf numFmtId="4" fontId="13" fillId="2" borderId="30" xfId="0" applyNumberFormat="1" applyFont="1" applyFill="1" applyBorder="1" applyAlignment="1">
      <alignment horizontal="right"/>
    </xf>
    <xf numFmtId="167" fontId="13" fillId="2" borderId="33" xfId="0" applyNumberFormat="1" applyFont="1" applyFill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9" fillId="6" borderId="45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7" xfId="0" applyFont="1" applyFill="1" applyBorder="1" applyAlignment="1">
      <alignment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7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9" fillId="6" borderId="0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6" fillId="5" borderId="39" xfId="0" applyFont="1" applyFill="1" applyBorder="1" applyAlignment="1">
      <alignment/>
    </xf>
    <xf numFmtId="0" fontId="6" fillId="5" borderId="20" xfId="0" applyFont="1" applyFill="1" applyBorder="1" applyAlignment="1">
      <alignment/>
    </xf>
    <xf numFmtId="0" fontId="6" fillId="5" borderId="27" xfId="0" applyFont="1" applyFill="1" applyBorder="1" applyAlignment="1">
      <alignment/>
    </xf>
    <xf numFmtId="0" fontId="6" fillId="5" borderId="23" xfId="0" applyFont="1" applyFill="1" applyBorder="1" applyAlignment="1">
      <alignment/>
    </xf>
    <xf numFmtId="0" fontId="6" fillId="5" borderId="24" xfId="0" applyFont="1" applyFill="1" applyBorder="1" applyAlignment="1">
      <alignment/>
    </xf>
    <xf numFmtId="0" fontId="10" fillId="2" borderId="40" xfId="0" applyFont="1" applyFill="1" applyBorder="1" applyAlignment="1">
      <alignment horizontal="center"/>
    </xf>
    <xf numFmtId="4" fontId="17" fillId="2" borderId="40" xfId="0" applyNumberFormat="1" applyFont="1" applyFill="1" applyBorder="1" applyAlignment="1">
      <alignment/>
    </xf>
    <xf numFmtId="4" fontId="17" fillId="2" borderId="30" xfId="0" applyNumberFormat="1" applyFont="1" applyFill="1" applyBorder="1" applyAlignment="1">
      <alignment/>
    </xf>
    <xf numFmtId="0" fontId="6" fillId="0" borderId="23" xfId="0" applyFont="1" applyBorder="1" applyAlignment="1" quotePrefix="1">
      <alignment horizontal="right"/>
    </xf>
    <xf numFmtId="0" fontId="6" fillId="0" borderId="2" xfId="0" applyFont="1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/>
    </xf>
    <xf numFmtId="167" fontId="14" fillId="0" borderId="26" xfId="0" applyNumberFormat="1" applyFont="1" applyBorder="1" applyAlignment="1">
      <alignment/>
    </xf>
    <xf numFmtId="167" fontId="14" fillId="0" borderId="25" xfId="0" applyNumberFormat="1" applyFont="1" applyBorder="1" applyAlignment="1">
      <alignment/>
    </xf>
    <xf numFmtId="167" fontId="14" fillId="0" borderId="21" xfId="0" applyNumberFormat="1" applyFont="1" applyBorder="1" applyAlignment="1">
      <alignment/>
    </xf>
    <xf numFmtId="167" fontId="27" fillId="2" borderId="33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8" xfId="0" applyFont="1" applyBorder="1" applyAlignment="1">
      <alignment/>
    </xf>
    <xf numFmtId="4" fontId="13" fillId="2" borderId="30" xfId="0" applyNumberFormat="1" applyFont="1" applyFill="1" applyBorder="1" applyAlignment="1">
      <alignment/>
    </xf>
    <xf numFmtId="4" fontId="13" fillId="2" borderId="30" xfId="0" applyNumberFormat="1" applyFont="1" applyFill="1" applyBorder="1" applyAlignment="1">
      <alignment horizontal="center"/>
    </xf>
    <xf numFmtId="167" fontId="13" fillId="2" borderId="3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3" fontId="8" fillId="0" borderId="3" xfId="0" applyNumberFormat="1" applyFont="1" applyBorder="1" applyAlignment="1" quotePrefix="1">
      <alignment horizontal="right"/>
    </xf>
    <xf numFmtId="4" fontId="8" fillId="0" borderId="0" xfId="0" applyNumberFormat="1" applyFont="1" applyAlignment="1">
      <alignment/>
    </xf>
    <xf numFmtId="4" fontId="7" fillId="0" borderId="3" xfId="0" applyNumberFormat="1" applyFont="1" applyBorder="1" applyAlignment="1">
      <alignment vertical="top"/>
    </xf>
    <xf numFmtId="4" fontId="8" fillId="0" borderId="3" xfId="0" applyNumberFormat="1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right" vertical="top"/>
    </xf>
    <xf numFmtId="0" fontId="8" fillId="0" borderId="3" xfId="0" applyFont="1" applyBorder="1" applyAlignment="1" quotePrefix="1">
      <alignment horizontal="right" vertical="top"/>
    </xf>
    <xf numFmtId="0" fontId="7" fillId="0" borderId="3" xfId="0" applyFont="1" applyBorder="1" applyAlignment="1">
      <alignment vertical="top"/>
    </xf>
    <xf numFmtId="167" fontId="7" fillId="0" borderId="3" xfId="0" applyNumberFormat="1" applyFont="1" applyBorder="1" applyAlignment="1">
      <alignment horizontal="right" vertical="top"/>
    </xf>
    <xf numFmtId="3" fontId="7" fillId="0" borderId="3" xfId="0" applyNumberFormat="1" applyFont="1" applyBorder="1" applyAlignment="1">
      <alignment horizontal="right" vertical="top"/>
    </xf>
    <xf numFmtId="1" fontId="7" fillId="0" borderId="3" xfId="0" applyNumberFormat="1" applyFont="1" applyBorder="1" applyAlignment="1">
      <alignment horizontal="right" vertical="top"/>
    </xf>
    <xf numFmtId="3" fontId="8" fillId="0" borderId="3" xfId="0" applyNumberFormat="1" applyFont="1" applyBorder="1" applyAlignment="1">
      <alignment horizontal="right" vertical="top"/>
    </xf>
    <xf numFmtId="1" fontId="8" fillId="0" borderId="3" xfId="0" applyNumberFormat="1" applyFont="1" applyBorder="1" applyAlignment="1">
      <alignment horizontal="right" vertical="top"/>
    </xf>
    <xf numFmtId="4" fontId="8" fillId="0" borderId="3" xfId="0" applyNumberFormat="1" applyFont="1" applyBorder="1" applyAlignment="1">
      <alignment horizontal="right"/>
    </xf>
    <xf numFmtId="167" fontId="8" fillId="0" borderId="3" xfId="0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right" vertical="top"/>
    </xf>
    <xf numFmtId="0" fontId="8" fillId="0" borderId="3" xfId="0" applyFont="1" applyBorder="1" applyAlignment="1" quotePrefix="1">
      <alignment horizontal="left" vertical="top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3" xfId="0" applyNumberFormat="1" applyFont="1" applyBorder="1" applyAlignment="1" quotePrefix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7" fontId="9" fillId="0" borderId="21" xfId="0" applyNumberFormat="1" applyFont="1" applyFill="1" applyBorder="1" applyAlignment="1">
      <alignment/>
    </xf>
    <xf numFmtId="0" fontId="11" fillId="0" borderId="5" xfId="0" applyFont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4" fontId="11" fillId="0" borderId="5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/>
    </xf>
    <xf numFmtId="0" fontId="6" fillId="3" borderId="49" xfId="0" applyFont="1" applyFill="1" applyBorder="1" applyAlignment="1" quotePrefix="1">
      <alignment/>
    </xf>
    <xf numFmtId="0" fontId="6" fillId="3" borderId="50" xfId="0" applyFont="1" applyFill="1" applyBorder="1" applyAlignment="1">
      <alignment horizontal="centerContinuous"/>
    </xf>
    <xf numFmtId="0" fontId="6" fillId="3" borderId="51" xfId="0" applyFont="1" applyFill="1" applyBorder="1" applyAlignment="1">
      <alignment/>
    </xf>
    <xf numFmtId="4" fontId="6" fillId="3" borderId="52" xfId="0" applyNumberFormat="1" applyFont="1" applyFill="1" applyBorder="1" applyAlignment="1">
      <alignment/>
    </xf>
    <xf numFmtId="4" fontId="6" fillId="3" borderId="50" xfId="0" applyNumberFormat="1" applyFont="1" applyFill="1" applyBorder="1" applyAlignment="1">
      <alignment/>
    </xf>
    <xf numFmtId="0" fontId="6" fillId="3" borderId="39" xfId="0" applyFont="1" applyFill="1" applyBorder="1" applyAlignment="1" quotePrefix="1">
      <alignment/>
    </xf>
    <xf numFmtId="0" fontId="6" fillId="3" borderId="3" xfId="0" applyFont="1" applyFill="1" applyBorder="1" applyAlignment="1">
      <alignment horizontal="center"/>
    </xf>
    <xf numFmtId="0" fontId="6" fillId="3" borderId="37" xfId="0" applyFont="1" applyFill="1" applyBorder="1" applyAlignment="1">
      <alignment/>
    </xf>
    <xf numFmtId="4" fontId="6" fillId="3" borderId="2" xfId="0" applyNumberFormat="1" applyFont="1" applyFill="1" applyBorder="1" applyAlignment="1">
      <alignment/>
    </xf>
    <xf numFmtId="167" fontId="6" fillId="3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28" fillId="3" borderId="24" xfId="0" applyFont="1" applyFill="1" applyBorder="1" applyAlignment="1">
      <alignment/>
    </xf>
    <xf numFmtId="0" fontId="28" fillId="3" borderId="3" xfId="0" applyFont="1" applyFill="1" applyBorder="1" applyAlignment="1">
      <alignment horizontal="center"/>
    </xf>
    <xf numFmtId="0" fontId="11" fillId="0" borderId="46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  <xf numFmtId="4" fontId="16" fillId="0" borderId="3" xfId="0" applyNumberFormat="1" applyFont="1" applyBorder="1" applyAlignment="1">
      <alignment/>
    </xf>
    <xf numFmtId="10" fontId="16" fillId="0" borderId="3" xfId="0" applyNumberFormat="1" applyFont="1" applyBorder="1" applyAlignment="1">
      <alignment/>
    </xf>
    <xf numFmtId="0" fontId="16" fillId="0" borderId="2" xfId="0" applyFont="1" applyBorder="1" applyAlignment="1">
      <alignment/>
    </xf>
    <xf numFmtId="4" fontId="16" fillId="0" borderId="2" xfId="0" applyNumberFormat="1" applyFont="1" applyBorder="1" applyAlignment="1">
      <alignment/>
    </xf>
    <xf numFmtId="0" fontId="16" fillId="0" borderId="3" xfId="0" applyFont="1" applyBorder="1" applyAlignment="1">
      <alignment horizontal="center"/>
    </xf>
    <xf numFmtId="4" fontId="16" fillId="0" borderId="14" xfId="0" applyNumberFormat="1" applyFont="1" applyBorder="1" applyAlignment="1">
      <alignment/>
    </xf>
    <xf numFmtId="167" fontId="16" fillId="0" borderId="8" xfId="0" applyNumberFormat="1" applyFont="1" applyBorder="1" applyAlignment="1">
      <alignment/>
    </xf>
    <xf numFmtId="0" fontId="29" fillId="4" borderId="3" xfId="0" applyFont="1" applyFill="1" applyBorder="1" applyAlignment="1">
      <alignment horizontal="center"/>
    </xf>
    <xf numFmtId="4" fontId="29" fillId="4" borderId="3" xfId="0" applyNumberFormat="1" applyFont="1" applyFill="1" applyBorder="1" applyAlignment="1">
      <alignment/>
    </xf>
    <xf numFmtId="167" fontId="29" fillId="4" borderId="3" xfId="0" applyNumberFormat="1" applyFont="1" applyFill="1" applyBorder="1" applyAlignment="1">
      <alignment/>
    </xf>
    <xf numFmtId="167" fontId="7" fillId="0" borderId="5" xfId="0" applyNumberFormat="1" applyFont="1" applyFill="1" applyBorder="1" applyAlignment="1">
      <alignment vertical="top"/>
    </xf>
    <xf numFmtId="0" fontId="8" fillId="0" borderId="9" xfId="0" applyFont="1" applyBorder="1" applyAlignment="1">
      <alignment vertical="top" wrapText="1"/>
    </xf>
    <xf numFmtId="4" fontId="24" fillId="0" borderId="4" xfId="0" applyNumberFormat="1" applyFont="1" applyFill="1" applyBorder="1" applyAlignment="1">
      <alignment vertical="top" wrapText="1"/>
    </xf>
    <xf numFmtId="167" fontId="7" fillId="0" borderId="5" xfId="0" applyNumberFormat="1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67" fontId="14" fillId="0" borderId="10" xfId="0" applyNumberFormat="1" applyFont="1" applyFill="1" applyBorder="1" applyAlignment="1">
      <alignment horizontal="right"/>
    </xf>
    <xf numFmtId="167" fontId="11" fillId="0" borderId="4" xfId="0" applyNumberFormat="1" applyFont="1" applyFill="1" applyBorder="1" applyAlignment="1">
      <alignment vertical="top"/>
    </xf>
    <xf numFmtId="167" fontId="7" fillId="0" borderId="3" xfId="0" applyNumberFormat="1" applyFont="1" applyBorder="1" applyAlignment="1">
      <alignment/>
    </xf>
    <xf numFmtId="4" fontId="12" fillId="4" borderId="3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9" xfId="0" applyFont="1" applyBorder="1" applyAlignment="1">
      <alignment/>
    </xf>
    <xf numFmtId="0" fontId="9" fillId="6" borderId="3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/>
    </xf>
    <xf numFmtId="4" fontId="9" fillId="0" borderId="53" xfId="0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1" fontId="8" fillId="0" borderId="2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('Zał. 2a'!$D$19:$D$20,'Zał. 2a'!$D$22,'Zał. 2a'!$D$25)</c:f>
              <c:numCache>
                <c:ptCount val="4"/>
                <c:pt idx="0">
                  <c:v>0.4199666439593409</c:v>
                </c:pt>
                <c:pt idx="1">
                  <c:v>0.3842408883061687</c:v>
                </c:pt>
                <c:pt idx="2">
                  <c:v>0.0965149635206674</c:v>
                </c:pt>
                <c:pt idx="3">
                  <c:v>0.09927750421382299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5"/>
          <c:y val="0.18175"/>
          <c:w val="0.49125"/>
          <c:h val="0.50475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69696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'Zał. 4a'!$D$28:$D$32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75"/>
          <c:y val="0.886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1</xdr:row>
      <xdr:rowOff>95250</xdr:rowOff>
    </xdr:from>
    <xdr:to>
      <xdr:col>1</xdr:col>
      <xdr:colOff>447675</xdr:colOff>
      <xdr:row>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523875" y="2476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1</xdr:col>
      <xdr:colOff>295275</xdr:colOff>
      <xdr:row>4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71550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2</xdr:col>
      <xdr:colOff>247650</xdr:colOff>
      <xdr:row>6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1</xdr:col>
      <xdr:colOff>752475</xdr:colOff>
      <xdr:row>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6202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1028700</xdr:colOff>
      <xdr:row>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47625" y="28575"/>
          <a:ext cx="981075" cy="1009650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0</xdr:rowOff>
    </xdr:from>
    <xdr:to>
      <xdr:col>1</xdr:col>
      <xdr:colOff>304800</xdr:colOff>
      <xdr:row>6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47625" y="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3</xdr:row>
      <xdr:rowOff>114300</xdr:rowOff>
    </xdr:from>
    <xdr:to>
      <xdr:col>2</xdr:col>
      <xdr:colOff>447675</xdr:colOff>
      <xdr:row>10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571500" y="57150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0</xdr:col>
      <xdr:colOff>1028700</xdr:colOff>
      <xdr:row>6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371475</xdr:colOff>
      <xdr:row>4</xdr:row>
      <xdr:rowOff>47625</xdr:rowOff>
    </xdr:from>
    <xdr:to>
      <xdr:col>2</xdr:col>
      <xdr:colOff>419100</xdr:colOff>
      <xdr:row>11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371475" y="619125"/>
          <a:ext cx="971550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28575</xdr:rowOff>
    </xdr:from>
    <xdr:to>
      <xdr:col>1</xdr:col>
      <xdr:colOff>676275</xdr:colOff>
      <xdr:row>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5725" y="28575"/>
          <a:ext cx="981075" cy="1047750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1</xdr:col>
      <xdr:colOff>171450</xdr:colOff>
      <xdr:row>6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1</xdr:col>
      <xdr:colOff>828675</xdr:colOff>
      <xdr:row>6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71550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35</xdr:row>
      <xdr:rowOff>9525</xdr:rowOff>
    </xdr:from>
    <xdr:to>
      <xdr:col>4</xdr:col>
      <xdr:colOff>0</xdr:colOff>
      <xdr:row>54</xdr:row>
      <xdr:rowOff>123825</xdr:rowOff>
    </xdr:to>
    <xdr:graphicFrame>
      <xdr:nvGraphicFramePr>
        <xdr:cNvPr id="4" name="Chart 4"/>
        <xdr:cNvGraphicFramePr/>
      </xdr:nvGraphicFramePr>
      <xdr:xfrm>
        <a:off x="19050" y="5543550"/>
        <a:ext cx="64770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0</xdr:col>
      <xdr:colOff>1028700</xdr:colOff>
      <xdr:row>6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</xdr:row>
      <xdr:rowOff>0</xdr:rowOff>
    </xdr:from>
    <xdr:to>
      <xdr:col>2</xdr:col>
      <xdr:colOff>209550</xdr:colOff>
      <xdr:row>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76200" y="142875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0</xdr:colOff>
      <xdr:row>199</xdr:row>
      <xdr:rowOff>0</xdr:rowOff>
    </xdr:from>
    <xdr:to>
      <xdr:col>6</xdr:col>
      <xdr:colOff>19050</xdr:colOff>
      <xdr:row>199</xdr:row>
      <xdr:rowOff>19050</xdr:rowOff>
    </xdr:to>
    <xdr:sp>
      <xdr:nvSpPr>
        <xdr:cNvPr id="4" name="Line 12"/>
        <xdr:cNvSpPr>
          <a:spLocks/>
        </xdr:cNvSpPr>
      </xdr:nvSpPr>
      <xdr:spPr>
        <a:xfrm flipV="1">
          <a:off x="5676900" y="30622875"/>
          <a:ext cx="1104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3</xdr:row>
      <xdr:rowOff>66675</xdr:rowOff>
    </xdr:from>
    <xdr:to>
      <xdr:col>1</xdr:col>
      <xdr:colOff>1409700</xdr:colOff>
      <xdr:row>10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19125" y="49530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40</xdr:row>
      <xdr:rowOff>9525</xdr:rowOff>
    </xdr:from>
    <xdr:to>
      <xdr:col>4</xdr:col>
      <xdr:colOff>0</xdr:colOff>
      <xdr:row>59</xdr:row>
      <xdr:rowOff>123825</xdr:rowOff>
    </xdr:to>
    <xdr:graphicFrame>
      <xdr:nvGraphicFramePr>
        <xdr:cNvPr id="4" name="Chart 4"/>
        <xdr:cNvGraphicFramePr/>
      </xdr:nvGraphicFramePr>
      <xdr:xfrm>
        <a:off x="19050" y="6553200"/>
        <a:ext cx="61436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2</xdr:col>
      <xdr:colOff>180975</xdr:colOff>
      <xdr:row>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0</xdr:col>
      <xdr:colOff>1028700</xdr:colOff>
      <xdr:row>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2</xdr:col>
      <xdr:colOff>247650</xdr:colOff>
      <xdr:row>6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6859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0"/>
  <sheetViews>
    <sheetView workbookViewId="0" topLeftCell="C1">
      <selection activeCell="E6" sqref="E6"/>
    </sheetView>
  </sheetViews>
  <sheetFormatPr defaultColWidth="9.140625" defaultRowHeight="12"/>
  <cols>
    <col min="1" max="1" width="15.8515625" style="2" customWidth="1"/>
    <col min="2" max="2" width="6.8515625" style="2" customWidth="1"/>
    <col min="3" max="3" width="52.8515625" style="2" customWidth="1"/>
    <col min="4" max="4" width="22.8515625" style="2" customWidth="1"/>
    <col min="5" max="5" width="19.28125" style="2" customWidth="1"/>
    <col min="6" max="6" width="13.8515625" style="2" customWidth="1"/>
    <col min="7" max="16384" width="9.28125" style="2" customWidth="1"/>
  </cols>
  <sheetData>
    <row r="1" spans="1:5" ht="12">
      <c r="A1" s="64"/>
      <c r="B1" s="1"/>
      <c r="C1" s="1"/>
      <c r="E1" s="77" t="s">
        <v>46</v>
      </c>
    </row>
    <row r="2" ht="12">
      <c r="E2" s="296" t="s">
        <v>562</v>
      </c>
    </row>
    <row r="3" ht="12">
      <c r="E3" s="24" t="s">
        <v>564</v>
      </c>
    </row>
    <row r="4" spans="3:5" ht="12.75">
      <c r="C4" s="4"/>
      <c r="E4" s="77" t="s">
        <v>563</v>
      </c>
    </row>
    <row r="5" spans="3:4" ht="12.75">
      <c r="C5" s="4"/>
      <c r="D5" s="5"/>
    </row>
    <row r="6" spans="3:4" ht="12.75">
      <c r="C6" s="4"/>
      <c r="D6" s="5"/>
    </row>
    <row r="7" spans="3:4" ht="12.75">
      <c r="C7" s="4"/>
      <c r="D7" s="5"/>
    </row>
    <row r="8" spans="3:4" ht="12.75">
      <c r="C8" s="4"/>
      <c r="D8" s="5"/>
    </row>
    <row r="9" ht="11.25"/>
    <row r="11" spans="1:6" ht="12.75">
      <c r="A11" s="799" t="s">
        <v>494</v>
      </c>
      <c r="B11" s="799"/>
      <c r="C11" s="799"/>
      <c r="D11" s="799"/>
      <c r="E11" s="799"/>
      <c r="F11" s="799"/>
    </row>
    <row r="12" spans="1:6" ht="12.75">
      <c r="A12" s="799" t="s">
        <v>495</v>
      </c>
      <c r="B12" s="799"/>
      <c r="C12" s="799"/>
      <c r="D12" s="799"/>
      <c r="E12" s="799"/>
      <c r="F12" s="799"/>
    </row>
    <row r="13" spans="1:6" ht="12.75">
      <c r="A13" s="799" t="s">
        <v>47</v>
      </c>
      <c r="B13" s="799"/>
      <c r="C13" s="799"/>
      <c r="D13" s="799"/>
      <c r="E13" s="799"/>
      <c r="F13" s="799"/>
    </row>
    <row r="14" spans="1:6" ht="12.75">
      <c r="A14" s="799"/>
      <c r="B14" s="799"/>
      <c r="C14" s="799"/>
      <c r="D14" s="799"/>
      <c r="E14" s="799"/>
      <c r="F14" s="799"/>
    </row>
    <row r="15" spans="1:5" ht="12.75">
      <c r="A15" s="44"/>
      <c r="B15" s="44"/>
      <c r="C15" s="44"/>
      <c r="D15" s="44"/>
      <c r="E15" s="44"/>
    </row>
    <row r="16" spans="1:5" ht="12.75">
      <c r="A16" s="44"/>
      <c r="B16" s="44"/>
      <c r="C16" s="44"/>
      <c r="D16" s="44"/>
      <c r="E16" s="44"/>
    </row>
    <row r="18" ht="12" thickBot="1"/>
    <row r="19" spans="1:6" ht="12">
      <c r="A19" s="78"/>
      <c r="B19" s="318" t="s">
        <v>48</v>
      </c>
      <c r="C19" s="319" t="s">
        <v>49</v>
      </c>
      <c r="D19" s="319" t="s">
        <v>114</v>
      </c>
      <c r="E19" s="603" t="s">
        <v>496</v>
      </c>
      <c r="F19" s="630" t="s">
        <v>498</v>
      </c>
    </row>
    <row r="20" spans="2:6" ht="11.25">
      <c r="B20" s="579"/>
      <c r="C20" s="7"/>
      <c r="D20" s="9"/>
      <c r="E20" s="7" t="s">
        <v>497</v>
      </c>
      <c r="F20" s="631" t="s">
        <v>499</v>
      </c>
    </row>
    <row r="21" spans="2:6" ht="12.75" thickBot="1">
      <c r="B21" s="598"/>
      <c r="C21" s="600"/>
      <c r="D21" s="345" t="s">
        <v>206</v>
      </c>
      <c r="E21" s="345" t="s">
        <v>206</v>
      </c>
      <c r="F21" s="651" t="s">
        <v>500</v>
      </c>
    </row>
    <row r="22" spans="2:6" ht="15.75" customHeight="1">
      <c r="B22" s="686" t="s">
        <v>209</v>
      </c>
      <c r="C22" s="687" t="s">
        <v>444</v>
      </c>
      <c r="D22" s="688">
        <v>70000</v>
      </c>
      <c r="E22" s="689">
        <v>0</v>
      </c>
      <c r="F22" s="690">
        <f>E22/D22</f>
        <v>0</v>
      </c>
    </row>
    <row r="23" spans="2:6" ht="15.75" customHeight="1">
      <c r="B23" s="677">
        <v>600</v>
      </c>
      <c r="C23" s="71" t="s">
        <v>211</v>
      </c>
      <c r="D23" s="72">
        <v>120000</v>
      </c>
      <c r="E23" s="243">
        <v>120000</v>
      </c>
      <c r="F23" s="690">
        <f aca="true" t="shared" si="0" ref="F23:F42">E23/D23</f>
        <v>1</v>
      </c>
    </row>
    <row r="24" spans="2:6" ht="15.75" customHeight="1">
      <c r="B24" s="677">
        <v>700</v>
      </c>
      <c r="C24" s="71" t="s">
        <v>13</v>
      </c>
      <c r="D24" s="72">
        <v>1727219</v>
      </c>
      <c r="E24" s="243">
        <v>1324089</v>
      </c>
      <c r="F24" s="690">
        <f t="shared" si="0"/>
        <v>0.7666016874524887</v>
      </c>
    </row>
    <row r="25" spans="2:6" ht="15.75">
      <c r="B25" s="677">
        <v>710</v>
      </c>
      <c r="C25" s="71" t="s">
        <v>272</v>
      </c>
      <c r="D25" s="72">
        <v>110000</v>
      </c>
      <c r="E25" s="243">
        <v>85500</v>
      </c>
      <c r="F25" s="690">
        <f t="shared" si="0"/>
        <v>0.7772727272727272</v>
      </c>
    </row>
    <row r="26" spans="2:6" ht="15.75" customHeight="1">
      <c r="B26" s="678">
        <v>750</v>
      </c>
      <c r="C26" s="213" t="s">
        <v>212</v>
      </c>
      <c r="D26" s="72">
        <v>227600</v>
      </c>
      <c r="E26" s="243">
        <v>204937</v>
      </c>
      <c r="F26" s="692">
        <f t="shared" si="0"/>
        <v>0.9004261862917399</v>
      </c>
    </row>
    <row r="27" spans="2:6" ht="15.75" customHeight="1">
      <c r="B27" s="679">
        <v>751</v>
      </c>
      <c r="C27" s="75" t="s">
        <v>294</v>
      </c>
      <c r="D27" s="244">
        <v>59584</v>
      </c>
      <c r="E27" s="250">
        <v>39807</v>
      </c>
      <c r="F27" s="691">
        <f t="shared" si="0"/>
        <v>0.6680820354457573</v>
      </c>
    </row>
    <row r="28" spans="2:6" ht="15" customHeight="1">
      <c r="B28" s="679"/>
      <c r="C28" s="75" t="s">
        <v>220</v>
      </c>
      <c r="D28" s="245"/>
      <c r="E28" s="252"/>
      <c r="F28" s="690"/>
    </row>
    <row r="29" spans="2:6" ht="15.75">
      <c r="B29" s="678">
        <v>754</v>
      </c>
      <c r="C29" s="213" t="s">
        <v>221</v>
      </c>
      <c r="D29" s="76">
        <v>10000</v>
      </c>
      <c r="E29" s="246">
        <v>7952</v>
      </c>
      <c r="F29" s="692">
        <f t="shared" si="0"/>
        <v>0.7952</v>
      </c>
    </row>
    <row r="30" spans="2:6" ht="15.75">
      <c r="B30" s="680">
        <v>756</v>
      </c>
      <c r="C30" s="79" t="s">
        <v>213</v>
      </c>
      <c r="D30" s="248">
        <v>11370412</v>
      </c>
      <c r="E30" s="250">
        <v>10301421</v>
      </c>
      <c r="F30" s="691">
        <f t="shared" si="0"/>
        <v>0.9059848490978163</v>
      </c>
    </row>
    <row r="31" spans="2:6" ht="15.75">
      <c r="B31" s="680"/>
      <c r="C31" s="79" t="s">
        <v>214</v>
      </c>
      <c r="D31" s="212"/>
      <c r="E31" s="249"/>
      <c r="F31" s="692"/>
    </row>
    <row r="32" spans="2:6" ht="15.75">
      <c r="B32" s="681"/>
      <c r="C32" s="247" t="s">
        <v>215</v>
      </c>
      <c r="D32" s="36"/>
      <c r="E32" s="36"/>
      <c r="F32" s="690"/>
    </row>
    <row r="33" spans="2:6" ht="15.75">
      <c r="B33" s="679">
        <v>758</v>
      </c>
      <c r="C33" s="75" t="s">
        <v>6</v>
      </c>
      <c r="D33" s="74">
        <v>11141082</v>
      </c>
      <c r="E33" s="694">
        <v>11141083</v>
      </c>
      <c r="F33" s="690">
        <f t="shared" si="0"/>
        <v>1.000000089757889</v>
      </c>
    </row>
    <row r="34" spans="2:6" ht="15.75">
      <c r="B34" s="682">
        <v>801</v>
      </c>
      <c r="C34" s="73" t="s">
        <v>2</v>
      </c>
      <c r="D34" s="76">
        <v>1380172</v>
      </c>
      <c r="E34" s="243">
        <v>858559</v>
      </c>
      <c r="F34" s="690">
        <f t="shared" si="0"/>
        <v>0.6220666699512815</v>
      </c>
    </row>
    <row r="35" spans="2:6" ht="15.75">
      <c r="B35" s="682">
        <v>851</v>
      </c>
      <c r="C35" s="73" t="s">
        <v>3</v>
      </c>
      <c r="D35" s="76">
        <v>351900</v>
      </c>
      <c r="E35" s="243">
        <v>351900</v>
      </c>
      <c r="F35" s="690">
        <f t="shared" si="0"/>
        <v>1</v>
      </c>
    </row>
    <row r="36" spans="2:6" ht="15.75">
      <c r="B36" s="682">
        <v>853</v>
      </c>
      <c r="C36" s="73" t="s">
        <v>4</v>
      </c>
      <c r="D36" s="76">
        <v>3543014</v>
      </c>
      <c r="E36" s="243">
        <v>3192936</v>
      </c>
      <c r="F36" s="690">
        <f t="shared" si="0"/>
        <v>0.9011920359332478</v>
      </c>
    </row>
    <row r="37" spans="2:6" ht="15.75">
      <c r="B37" s="682">
        <v>854</v>
      </c>
      <c r="C37" s="73" t="s">
        <v>216</v>
      </c>
      <c r="D37" s="76">
        <v>10486</v>
      </c>
      <c r="E37" s="243">
        <v>10486</v>
      </c>
      <c r="F37" s="690">
        <f t="shared" si="0"/>
        <v>1</v>
      </c>
    </row>
    <row r="38" spans="2:6" ht="15.75">
      <c r="B38" s="682">
        <v>900</v>
      </c>
      <c r="C38" s="73" t="s">
        <v>217</v>
      </c>
      <c r="D38" s="76">
        <v>1035200</v>
      </c>
      <c r="E38" s="243">
        <v>912172</v>
      </c>
      <c r="F38" s="690">
        <f t="shared" si="0"/>
        <v>0.8811553323029366</v>
      </c>
    </row>
    <row r="39" spans="2:6" ht="15.75">
      <c r="B39" s="682">
        <v>921</v>
      </c>
      <c r="C39" s="73" t="s">
        <v>286</v>
      </c>
      <c r="D39" s="76">
        <v>6000</v>
      </c>
      <c r="E39" s="246">
        <v>6000</v>
      </c>
      <c r="F39" s="692">
        <f t="shared" si="0"/>
        <v>1</v>
      </c>
    </row>
    <row r="40" spans="2:6" ht="15.75">
      <c r="B40" s="682">
        <v>926</v>
      </c>
      <c r="C40" s="73" t="s">
        <v>5</v>
      </c>
      <c r="D40" s="248">
        <v>551000</v>
      </c>
      <c r="E40" s="250">
        <v>438206</v>
      </c>
      <c r="F40" s="691">
        <f t="shared" si="0"/>
        <v>0.7952921960072595</v>
      </c>
    </row>
    <row r="41" spans="2:6" ht="15.75">
      <c r="B41" s="681"/>
      <c r="C41" s="75"/>
      <c r="D41" s="212"/>
      <c r="E41" s="254"/>
      <c r="F41" s="690"/>
    </row>
    <row r="42" spans="2:6" ht="16.5" thickBot="1">
      <c r="B42" s="343"/>
      <c r="C42" s="683" t="s">
        <v>7</v>
      </c>
      <c r="D42" s="684">
        <f>SUM(D22:D40)</f>
        <v>31713669</v>
      </c>
      <c r="E42" s="685">
        <f>SUM(E22:E40)</f>
        <v>28995048</v>
      </c>
      <c r="F42" s="693">
        <f t="shared" si="0"/>
        <v>0.9142760492329033</v>
      </c>
    </row>
    <row r="43" ht="11.25">
      <c r="D43" s="11"/>
    </row>
    <row r="44" ht="11.25">
      <c r="D44" s="11"/>
    </row>
    <row r="45" spans="2:4" ht="11.25">
      <c r="B45" s="3"/>
      <c r="C45" s="3"/>
      <c r="D45" s="3"/>
    </row>
    <row r="46" spans="2:4" ht="11.25">
      <c r="B46" s="3"/>
      <c r="C46" s="3"/>
      <c r="D46" s="3"/>
    </row>
    <row r="47" spans="2:4" ht="11.25">
      <c r="B47" s="3"/>
      <c r="C47" s="3"/>
      <c r="D47" s="3"/>
    </row>
    <row r="48" spans="2:4" ht="11.25">
      <c r="B48" s="3"/>
      <c r="C48" s="3"/>
      <c r="D48" s="3"/>
    </row>
    <row r="49" spans="2:4" ht="11.25">
      <c r="B49" s="3"/>
      <c r="C49" s="3"/>
      <c r="D49" s="3"/>
    </row>
    <row r="50" spans="2:4" ht="11.25">
      <c r="B50" s="3"/>
      <c r="C50" s="3"/>
      <c r="D50" s="3"/>
    </row>
    <row r="51" spans="2:4" ht="11.25">
      <c r="B51" s="3"/>
      <c r="C51" s="3"/>
      <c r="D51" s="3"/>
    </row>
    <row r="52" spans="2:4" ht="11.25">
      <c r="B52" s="3"/>
      <c r="C52" s="3"/>
      <c r="D52" s="3"/>
    </row>
    <row r="53" spans="2:4" ht="11.25">
      <c r="B53" s="3"/>
      <c r="C53" s="3"/>
      <c r="D53" s="3"/>
    </row>
    <row r="54" spans="2:4" ht="11.25">
      <c r="B54" s="3"/>
      <c r="C54" s="3"/>
      <c r="D54" s="3"/>
    </row>
    <row r="55" spans="2:4" ht="11.25">
      <c r="B55" s="3"/>
      <c r="C55" s="3"/>
      <c r="D55" s="3"/>
    </row>
    <row r="56" spans="2:4" ht="11.25">
      <c r="B56" s="3"/>
      <c r="C56" s="3"/>
      <c r="D56" s="3"/>
    </row>
    <row r="57" spans="2:4" ht="11.25">
      <c r="B57" s="3"/>
      <c r="C57" s="3"/>
      <c r="D57" s="3"/>
    </row>
    <row r="58" spans="2:4" ht="11.25">
      <c r="B58" s="3"/>
      <c r="C58" s="3"/>
      <c r="D58" s="3"/>
    </row>
    <row r="59" spans="2:4" ht="11.25">
      <c r="B59" s="3"/>
      <c r="C59" s="3"/>
      <c r="D59" s="3"/>
    </row>
    <row r="60" spans="2:4" ht="11.25">
      <c r="B60" s="3"/>
      <c r="C60" s="3"/>
      <c r="D60" s="3"/>
    </row>
    <row r="61" spans="2:4" ht="11.25">
      <c r="B61" s="3"/>
      <c r="C61" s="3"/>
      <c r="D61" s="3"/>
    </row>
    <row r="62" spans="2:4" ht="11.25">
      <c r="B62" s="3"/>
      <c r="C62" s="3"/>
      <c r="D62" s="3"/>
    </row>
    <row r="63" spans="2:4" ht="11.25">
      <c r="B63" s="3"/>
      <c r="C63" s="3"/>
      <c r="D63" s="3"/>
    </row>
    <row r="64" spans="2:4" ht="11.25">
      <c r="B64" s="3"/>
      <c r="C64" s="3"/>
      <c r="D64" s="3"/>
    </row>
    <row r="65" spans="2:4" ht="11.25">
      <c r="B65" s="3"/>
      <c r="C65" s="3"/>
      <c r="D65" s="3"/>
    </row>
    <row r="66" spans="2:4" ht="11.25">
      <c r="B66" s="3"/>
      <c r="C66" s="3"/>
      <c r="D66" s="3"/>
    </row>
    <row r="67" spans="2:4" ht="11.25">
      <c r="B67" s="3"/>
      <c r="C67" s="3"/>
      <c r="D67" s="3"/>
    </row>
    <row r="68" spans="2:4" ht="11.25">
      <c r="B68" s="3"/>
      <c r="C68" s="3"/>
      <c r="D68" s="3"/>
    </row>
    <row r="69" spans="2:4" ht="11.25">
      <c r="B69" s="3"/>
      <c r="C69" s="3"/>
      <c r="D69" s="3"/>
    </row>
    <row r="70" spans="2:4" ht="11.25">
      <c r="B70" s="3"/>
      <c r="C70" s="3"/>
      <c r="D70" s="3"/>
    </row>
    <row r="71" spans="2:4" ht="11.25">
      <c r="B71" s="3"/>
      <c r="C71" s="3"/>
      <c r="D71" s="3"/>
    </row>
    <row r="72" spans="2:4" ht="11.25">
      <c r="B72" s="3"/>
      <c r="C72" s="3"/>
      <c r="D72" s="3"/>
    </row>
    <row r="73" spans="2:4" ht="11.25">
      <c r="B73" s="3"/>
      <c r="C73" s="3"/>
      <c r="D73" s="3"/>
    </row>
    <row r="74" spans="2:4" ht="11.25">
      <c r="B74" s="3"/>
      <c r="C74" s="3"/>
      <c r="D74" s="3"/>
    </row>
    <row r="75" spans="2:4" ht="11.25">
      <c r="B75" s="3"/>
      <c r="C75" s="3"/>
      <c r="D75" s="3"/>
    </row>
    <row r="76" spans="2:4" ht="11.25">
      <c r="B76" s="3"/>
      <c r="C76" s="3"/>
      <c r="D76" s="3"/>
    </row>
    <row r="77" spans="2:4" ht="11.25">
      <c r="B77" s="3"/>
      <c r="C77" s="3"/>
      <c r="D77" s="3"/>
    </row>
    <row r="78" spans="2:4" ht="11.25">
      <c r="B78" s="3"/>
      <c r="C78" s="3"/>
      <c r="D78" s="3"/>
    </row>
    <row r="79" spans="2:4" ht="11.25">
      <c r="B79" s="3"/>
      <c r="C79" s="3"/>
      <c r="D79" s="3"/>
    </row>
    <row r="80" spans="2:4" ht="11.25">
      <c r="B80" s="3"/>
      <c r="C80" s="3"/>
      <c r="D80" s="3"/>
    </row>
    <row r="81" spans="2:4" ht="11.25">
      <c r="B81" s="3"/>
      <c r="C81" s="3"/>
      <c r="D81" s="3"/>
    </row>
    <row r="82" spans="2:4" ht="11.25">
      <c r="B82" s="3"/>
      <c r="C82" s="3"/>
      <c r="D82" s="3"/>
    </row>
    <row r="83" spans="2:4" ht="11.25">
      <c r="B83" s="3"/>
      <c r="C83" s="3"/>
      <c r="D83" s="3"/>
    </row>
    <row r="84" spans="2:4" ht="11.25">
      <c r="B84" s="3"/>
      <c r="C84" s="3"/>
      <c r="D84" s="3"/>
    </row>
    <row r="85" spans="2:4" ht="11.25">
      <c r="B85" s="3"/>
      <c r="C85" s="3"/>
      <c r="D85" s="3"/>
    </row>
    <row r="86" spans="2:4" ht="11.25">
      <c r="B86" s="3"/>
      <c r="C86" s="3"/>
      <c r="D86" s="3"/>
    </row>
    <row r="87" spans="2:4" ht="11.25">
      <c r="B87" s="3"/>
      <c r="C87" s="3"/>
      <c r="D87" s="3"/>
    </row>
    <row r="88" spans="2:4" ht="11.25">
      <c r="B88" s="3"/>
      <c r="C88" s="3"/>
      <c r="D88" s="3"/>
    </row>
    <row r="89" spans="2:4" ht="11.25">
      <c r="B89" s="3"/>
      <c r="C89" s="3"/>
      <c r="D89" s="3"/>
    </row>
    <row r="90" spans="2:4" ht="11.25">
      <c r="B90" s="3"/>
      <c r="C90" s="3"/>
      <c r="D90" s="3"/>
    </row>
    <row r="91" spans="2:4" ht="11.25">
      <c r="B91" s="3"/>
      <c r="C91" s="3"/>
      <c r="D91" s="3"/>
    </row>
    <row r="92" spans="2:4" ht="11.25">
      <c r="B92" s="3"/>
      <c r="C92" s="3"/>
      <c r="D92" s="3"/>
    </row>
    <row r="93" spans="2:4" ht="11.25">
      <c r="B93" s="3"/>
      <c r="C93" s="3"/>
      <c r="D93" s="3"/>
    </row>
    <row r="94" spans="2:4" ht="11.25">
      <c r="B94" s="3"/>
      <c r="C94" s="3"/>
      <c r="D94" s="3"/>
    </row>
    <row r="95" spans="2:4" ht="11.25">
      <c r="B95" s="3"/>
      <c r="C95" s="3"/>
      <c r="D95" s="3"/>
    </row>
    <row r="96" spans="2:4" ht="11.25">
      <c r="B96" s="3"/>
      <c r="C96" s="3"/>
      <c r="D96" s="3"/>
    </row>
    <row r="97" spans="2:4" ht="11.25">
      <c r="B97" s="3"/>
      <c r="C97" s="3"/>
      <c r="D97" s="3"/>
    </row>
    <row r="98" spans="2:4" ht="11.25">
      <c r="B98" s="3"/>
      <c r="C98" s="3"/>
      <c r="D98" s="3"/>
    </row>
    <row r="99" spans="2:4" ht="11.25">
      <c r="B99" s="3"/>
      <c r="C99" s="3"/>
      <c r="D99" s="3"/>
    </row>
    <row r="100" spans="2:4" ht="11.25">
      <c r="B100" s="3"/>
      <c r="C100" s="3"/>
      <c r="D100" s="3"/>
    </row>
    <row r="101" spans="2:4" ht="11.25">
      <c r="B101" s="3"/>
      <c r="C101" s="3"/>
      <c r="D101" s="3"/>
    </row>
    <row r="102" spans="2:4" ht="11.25">
      <c r="B102" s="3"/>
      <c r="C102" s="3"/>
      <c r="D102" s="3"/>
    </row>
    <row r="103" spans="2:4" ht="11.25">
      <c r="B103" s="3"/>
      <c r="C103" s="3"/>
      <c r="D103" s="3"/>
    </row>
    <row r="104" spans="2:4" ht="11.25">
      <c r="B104" s="3"/>
      <c r="C104" s="3"/>
      <c r="D104" s="3"/>
    </row>
    <row r="105" spans="2:4" ht="11.25">
      <c r="B105" s="3"/>
      <c r="C105" s="3"/>
      <c r="D105" s="3"/>
    </row>
    <row r="106" spans="2:4" ht="11.25">
      <c r="B106" s="3"/>
      <c r="C106" s="3"/>
      <c r="D106" s="3"/>
    </row>
    <row r="107" spans="2:4" ht="11.25">
      <c r="B107" s="3"/>
      <c r="C107" s="3"/>
      <c r="D107" s="3"/>
    </row>
    <row r="108" spans="2:4" ht="11.25">
      <c r="B108" s="3"/>
      <c r="C108" s="3"/>
      <c r="D108" s="3"/>
    </row>
    <row r="109" spans="2:4" ht="11.25">
      <c r="B109" s="3"/>
      <c r="C109" s="3"/>
      <c r="D109" s="3"/>
    </row>
    <row r="110" spans="2:4" ht="11.25">
      <c r="B110" s="3"/>
      <c r="C110" s="3"/>
      <c r="D110" s="3"/>
    </row>
    <row r="111" spans="2:4" ht="11.25">
      <c r="B111" s="3"/>
      <c r="C111" s="3"/>
      <c r="D111" s="3"/>
    </row>
    <row r="112" spans="2:4" ht="11.25">
      <c r="B112" s="3"/>
      <c r="C112" s="3"/>
      <c r="D112" s="3"/>
    </row>
    <row r="113" spans="2:4" ht="11.25">
      <c r="B113" s="3"/>
      <c r="C113" s="3"/>
      <c r="D113" s="3"/>
    </row>
    <row r="114" spans="2:4" ht="11.25">
      <c r="B114" s="3"/>
      <c r="C114" s="3"/>
      <c r="D114" s="3"/>
    </row>
    <row r="115" spans="2:4" ht="11.25">
      <c r="B115" s="3"/>
      <c r="C115" s="3"/>
      <c r="D115" s="3"/>
    </row>
    <row r="116" spans="2:4" ht="11.25">
      <c r="B116" s="3"/>
      <c r="C116" s="3"/>
      <c r="D116" s="3"/>
    </row>
    <row r="117" spans="2:4" ht="11.25">
      <c r="B117" s="3"/>
      <c r="C117" s="3"/>
      <c r="D117" s="3"/>
    </row>
    <row r="118" spans="2:4" ht="11.25">
      <c r="B118" s="3"/>
      <c r="C118" s="3"/>
      <c r="D118" s="3"/>
    </row>
    <row r="119" spans="2:4" ht="11.25">
      <c r="B119" s="3"/>
      <c r="C119" s="3"/>
      <c r="D119" s="3"/>
    </row>
    <row r="120" spans="2:4" ht="11.25">
      <c r="B120" s="3"/>
      <c r="C120" s="3"/>
      <c r="D120" s="3"/>
    </row>
    <row r="121" spans="2:4" ht="11.25">
      <c r="B121" s="3"/>
      <c r="C121" s="3"/>
      <c r="D121" s="3"/>
    </row>
    <row r="122" spans="2:4" ht="11.25">
      <c r="B122" s="3"/>
      <c r="C122" s="3"/>
      <c r="D122" s="3"/>
    </row>
    <row r="123" spans="2:4" ht="11.25">
      <c r="B123" s="3"/>
      <c r="C123" s="3"/>
      <c r="D123" s="3"/>
    </row>
    <row r="124" spans="2:4" ht="11.25">
      <c r="B124" s="3"/>
      <c r="C124" s="3"/>
      <c r="D124" s="3"/>
    </row>
    <row r="125" spans="2:4" ht="11.25">
      <c r="B125" s="3"/>
      <c r="C125" s="3"/>
      <c r="D125" s="3"/>
    </row>
    <row r="126" spans="2:4" ht="11.25">
      <c r="B126" s="3"/>
      <c r="C126" s="3"/>
      <c r="D126" s="3"/>
    </row>
    <row r="127" spans="2:4" ht="11.25">
      <c r="B127" s="3"/>
      <c r="C127" s="3"/>
      <c r="D127" s="3"/>
    </row>
    <row r="128" spans="2:4" ht="11.25">
      <c r="B128" s="3"/>
      <c r="C128" s="3"/>
      <c r="D128" s="3"/>
    </row>
    <row r="129" spans="2:4" ht="11.25">
      <c r="B129" s="3"/>
      <c r="C129" s="3"/>
      <c r="D129" s="3"/>
    </row>
    <row r="130" spans="2:4" ht="11.25">
      <c r="B130" s="3"/>
      <c r="C130" s="3"/>
      <c r="D130" s="3"/>
    </row>
    <row r="131" spans="2:4" ht="11.25">
      <c r="B131" s="3"/>
      <c r="C131" s="3"/>
      <c r="D131" s="3"/>
    </row>
    <row r="132" spans="2:4" ht="11.25">
      <c r="B132" s="3"/>
      <c r="C132" s="3"/>
      <c r="D132" s="3"/>
    </row>
    <row r="133" spans="2:4" ht="11.25">
      <c r="B133" s="3"/>
      <c r="C133" s="3"/>
      <c r="D133" s="3"/>
    </row>
    <row r="134" spans="2:4" ht="11.25">
      <c r="B134" s="3"/>
      <c r="C134" s="3"/>
      <c r="D134" s="3"/>
    </row>
    <row r="135" spans="2:4" ht="11.25">
      <c r="B135" s="3"/>
      <c r="C135" s="3"/>
      <c r="D135" s="3"/>
    </row>
    <row r="136" spans="2:4" ht="11.25">
      <c r="B136" s="3"/>
      <c r="C136" s="3"/>
      <c r="D136" s="3"/>
    </row>
    <row r="137" spans="2:4" ht="11.25">
      <c r="B137" s="3"/>
      <c r="C137" s="3"/>
      <c r="D137" s="3"/>
    </row>
    <row r="138" spans="2:4" ht="11.25">
      <c r="B138" s="3"/>
      <c r="C138" s="3"/>
      <c r="D138" s="3"/>
    </row>
    <row r="139" spans="2:4" ht="11.25">
      <c r="B139" s="3"/>
      <c r="C139" s="3"/>
      <c r="D139" s="3"/>
    </row>
    <row r="140" spans="2:4" ht="11.25">
      <c r="B140" s="3"/>
      <c r="C140" s="3"/>
      <c r="D140" s="3"/>
    </row>
    <row r="141" spans="2:4" ht="11.25">
      <c r="B141" s="3"/>
      <c r="C141" s="3"/>
      <c r="D141" s="3"/>
    </row>
    <row r="142" spans="2:4" ht="11.25">
      <c r="B142" s="3"/>
      <c r="C142" s="3"/>
      <c r="D142" s="3"/>
    </row>
    <row r="143" spans="2:4" ht="11.25">
      <c r="B143" s="3"/>
      <c r="C143" s="3"/>
      <c r="D143" s="3"/>
    </row>
    <row r="144" spans="2:4" ht="11.25">
      <c r="B144" s="3"/>
      <c r="C144" s="3"/>
      <c r="D144" s="3"/>
    </row>
    <row r="145" spans="2:4" ht="11.25">
      <c r="B145" s="3"/>
      <c r="C145" s="3"/>
      <c r="D145" s="3"/>
    </row>
    <row r="146" spans="2:4" ht="11.25">
      <c r="B146" s="3"/>
      <c r="C146" s="3"/>
      <c r="D146" s="3"/>
    </row>
    <row r="147" spans="2:4" ht="11.25">
      <c r="B147" s="3"/>
      <c r="C147" s="3"/>
      <c r="D147" s="3"/>
    </row>
    <row r="148" spans="2:4" ht="11.25">
      <c r="B148" s="3"/>
      <c r="C148" s="3"/>
      <c r="D148" s="3"/>
    </row>
    <row r="149" spans="2:4" ht="11.25">
      <c r="B149" s="3"/>
      <c r="C149" s="3"/>
      <c r="D149" s="3"/>
    </row>
    <row r="150" spans="2:4" ht="11.25">
      <c r="B150" s="3"/>
      <c r="C150" s="3"/>
      <c r="D150" s="3"/>
    </row>
    <row r="151" spans="2:4" ht="11.25">
      <c r="B151" s="3"/>
      <c r="C151" s="3"/>
      <c r="D151" s="3"/>
    </row>
    <row r="152" spans="2:4" ht="11.25">
      <c r="B152" s="3"/>
      <c r="C152" s="3"/>
      <c r="D152" s="3"/>
    </row>
    <row r="153" spans="2:4" ht="11.25">
      <c r="B153" s="3"/>
      <c r="C153" s="3"/>
      <c r="D153" s="3"/>
    </row>
    <row r="154" spans="2:4" ht="11.25">
      <c r="B154" s="3"/>
      <c r="C154" s="3"/>
      <c r="D154" s="3"/>
    </row>
    <row r="155" spans="2:4" ht="11.25">
      <c r="B155" s="3"/>
      <c r="C155" s="3"/>
      <c r="D155" s="3"/>
    </row>
    <row r="156" spans="2:4" ht="11.25">
      <c r="B156" s="3"/>
      <c r="C156" s="3"/>
      <c r="D156" s="3"/>
    </row>
    <row r="157" spans="2:4" ht="11.25">
      <c r="B157" s="3"/>
      <c r="C157" s="3"/>
      <c r="D157" s="3"/>
    </row>
    <row r="158" spans="2:4" ht="11.25">
      <c r="B158" s="3"/>
      <c r="C158" s="3"/>
      <c r="D158" s="3"/>
    </row>
    <row r="159" spans="2:4" ht="11.25">
      <c r="B159" s="3"/>
      <c r="C159" s="3"/>
      <c r="D159" s="3"/>
    </row>
    <row r="160" spans="2:4" ht="11.25">
      <c r="B160" s="3"/>
      <c r="C160" s="3"/>
      <c r="D160" s="3"/>
    </row>
    <row r="161" spans="2:4" ht="11.25">
      <c r="B161" s="3"/>
      <c r="C161" s="3"/>
      <c r="D161" s="3"/>
    </row>
    <row r="162" spans="2:4" ht="11.25">
      <c r="B162" s="3"/>
      <c r="C162" s="3"/>
      <c r="D162" s="3"/>
    </row>
    <row r="163" spans="2:4" ht="11.25">
      <c r="B163" s="3"/>
      <c r="C163" s="3"/>
      <c r="D163" s="3"/>
    </row>
    <row r="164" spans="2:4" ht="11.25">
      <c r="B164" s="3"/>
      <c r="C164" s="3"/>
      <c r="D164" s="3"/>
    </row>
    <row r="165" spans="2:4" ht="11.25">
      <c r="B165" s="3"/>
      <c r="C165" s="3"/>
      <c r="D165" s="3"/>
    </row>
    <row r="166" spans="2:4" ht="11.25">
      <c r="B166" s="3"/>
      <c r="C166" s="3"/>
      <c r="D166" s="3"/>
    </row>
    <row r="167" spans="2:4" ht="11.25">
      <c r="B167" s="3"/>
      <c r="C167" s="3"/>
      <c r="D167" s="3"/>
    </row>
    <row r="168" spans="2:4" ht="11.25">
      <c r="B168" s="3"/>
      <c r="C168" s="3"/>
      <c r="D168" s="3"/>
    </row>
    <row r="169" spans="2:4" ht="11.25">
      <c r="B169" s="3"/>
      <c r="C169" s="3"/>
      <c r="D169" s="3"/>
    </row>
    <row r="170" spans="2:4" ht="11.25">
      <c r="B170" s="3"/>
      <c r="C170" s="3"/>
      <c r="D170" s="3"/>
    </row>
    <row r="171" spans="2:4" ht="11.25">
      <c r="B171" s="3"/>
      <c r="C171" s="3"/>
      <c r="D171" s="3"/>
    </row>
    <row r="172" spans="2:4" ht="11.25">
      <c r="B172" s="3"/>
      <c r="C172" s="3"/>
      <c r="D172" s="3"/>
    </row>
    <row r="173" spans="2:4" ht="11.25">
      <c r="B173" s="3"/>
      <c r="C173" s="3"/>
      <c r="D173" s="3"/>
    </row>
    <row r="174" spans="2:4" ht="11.25">
      <c r="B174" s="3"/>
      <c r="C174" s="3"/>
      <c r="D174" s="3"/>
    </row>
    <row r="175" spans="2:4" ht="11.25">
      <c r="B175" s="3"/>
      <c r="C175" s="3"/>
      <c r="D175" s="3"/>
    </row>
    <row r="176" spans="2:4" ht="11.25">
      <c r="B176" s="3"/>
      <c r="C176" s="3"/>
      <c r="D176" s="3"/>
    </row>
    <row r="177" spans="2:4" ht="11.25">
      <c r="B177" s="3"/>
      <c r="C177" s="3"/>
      <c r="D177" s="3"/>
    </row>
    <row r="178" spans="2:4" ht="11.25">
      <c r="B178" s="3"/>
      <c r="C178" s="3"/>
      <c r="D178" s="3"/>
    </row>
    <row r="179" spans="2:4" ht="11.25">
      <c r="B179" s="3"/>
      <c r="C179" s="3"/>
      <c r="D179" s="3"/>
    </row>
    <row r="180" spans="2:4" ht="11.25">
      <c r="B180" s="3"/>
      <c r="C180" s="3"/>
      <c r="D180" s="3"/>
    </row>
    <row r="181" spans="2:4" ht="11.25">
      <c r="B181" s="3"/>
      <c r="C181" s="3"/>
      <c r="D181" s="3"/>
    </row>
    <row r="182" spans="2:4" ht="11.25">
      <c r="B182" s="3"/>
      <c r="C182" s="3"/>
      <c r="D182" s="3"/>
    </row>
    <row r="183" spans="2:4" ht="11.25">
      <c r="B183" s="3"/>
      <c r="C183" s="3"/>
      <c r="D183" s="3"/>
    </row>
    <row r="184" spans="2:4" ht="11.25">
      <c r="B184" s="3"/>
      <c r="C184" s="3"/>
      <c r="D184" s="3"/>
    </row>
    <row r="185" spans="2:4" ht="11.25">
      <c r="B185" s="3"/>
      <c r="C185" s="3"/>
      <c r="D185" s="3"/>
    </row>
    <row r="186" spans="2:4" ht="11.25">
      <c r="B186" s="3"/>
      <c r="C186" s="3"/>
      <c r="D186" s="3"/>
    </row>
    <row r="187" spans="2:4" ht="11.25">
      <c r="B187" s="3"/>
      <c r="C187" s="3"/>
      <c r="D187" s="3"/>
    </row>
    <row r="188" spans="2:4" ht="11.25">
      <c r="B188" s="3"/>
      <c r="C188" s="3"/>
      <c r="D188" s="3"/>
    </row>
    <row r="189" spans="2:4" ht="11.25">
      <c r="B189" s="3"/>
      <c r="C189" s="3"/>
      <c r="D189" s="3"/>
    </row>
    <row r="190" spans="2:4" ht="11.25">
      <c r="B190" s="3"/>
      <c r="C190" s="3"/>
      <c r="D190" s="3"/>
    </row>
    <row r="191" spans="2:4" ht="11.25">
      <c r="B191" s="3"/>
      <c r="C191" s="3"/>
      <c r="D191" s="3"/>
    </row>
    <row r="192" spans="2:4" ht="11.25">
      <c r="B192" s="3"/>
      <c r="C192" s="3"/>
      <c r="D192" s="3"/>
    </row>
    <row r="193" spans="2:4" ht="11.25">
      <c r="B193" s="3"/>
      <c r="C193" s="3"/>
      <c r="D193" s="3"/>
    </row>
    <row r="194" spans="2:4" ht="11.25">
      <c r="B194" s="3"/>
      <c r="C194" s="3"/>
      <c r="D194" s="3"/>
    </row>
    <row r="195" spans="2:4" ht="11.25">
      <c r="B195" s="3"/>
      <c r="C195" s="3"/>
      <c r="D195" s="3"/>
    </row>
    <row r="196" spans="2:4" ht="11.25">
      <c r="B196" s="3"/>
      <c r="C196" s="3"/>
      <c r="D196" s="3"/>
    </row>
    <row r="197" spans="2:4" ht="11.25">
      <c r="B197" s="3"/>
      <c r="C197" s="3"/>
      <c r="D197" s="3"/>
    </row>
    <row r="198" spans="2:4" ht="11.25">
      <c r="B198" s="3"/>
      <c r="C198" s="3"/>
      <c r="D198" s="3"/>
    </row>
    <row r="199" spans="2:4" ht="11.25">
      <c r="B199" s="3"/>
      <c r="C199" s="3"/>
      <c r="D199" s="3"/>
    </row>
    <row r="200" spans="2:4" ht="11.25">
      <c r="B200" s="3"/>
      <c r="C200" s="3"/>
      <c r="D200" s="3"/>
    </row>
    <row r="201" spans="2:4" ht="11.25">
      <c r="B201" s="3"/>
      <c r="C201" s="3"/>
      <c r="D201" s="3"/>
    </row>
    <row r="202" spans="2:4" ht="11.25">
      <c r="B202" s="3"/>
      <c r="C202" s="3"/>
      <c r="D202" s="3"/>
    </row>
    <row r="203" spans="2:4" ht="11.25">
      <c r="B203" s="3"/>
      <c r="C203" s="3"/>
      <c r="D203" s="3"/>
    </row>
    <row r="204" spans="2:4" ht="11.25">
      <c r="B204" s="3"/>
      <c r="C204" s="3"/>
      <c r="D204" s="3"/>
    </row>
    <row r="205" spans="2:4" ht="11.25">
      <c r="B205" s="3"/>
      <c r="C205" s="3"/>
      <c r="D205" s="3"/>
    </row>
    <row r="206" spans="2:4" ht="11.25">
      <c r="B206" s="3"/>
      <c r="C206" s="3"/>
      <c r="D206" s="3"/>
    </row>
    <row r="207" spans="2:4" ht="11.25">
      <c r="B207" s="3"/>
      <c r="C207" s="3"/>
      <c r="D207" s="3"/>
    </row>
    <row r="208" spans="2:4" ht="11.25">
      <c r="B208" s="3"/>
      <c r="C208" s="3"/>
      <c r="D208" s="3"/>
    </row>
    <row r="209" spans="2:4" ht="11.25">
      <c r="B209" s="3"/>
      <c r="C209" s="3"/>
      <c r="D209" s="3"/>
    </row>
    <row r="210" spans="2:4" ht="11.25">
      <c r="B210" s="3"/>
      <c r="C210" s="3"/>
      <c r="D210" s="3"/>
    </row>
    <row r="211" spans="2:4" ht="11.25">
      <c r="B211" s="3"/>
      <c r="C211" s="3"/>
      <c r="D211" s="3"/>
    </row>
    <row r="212" spans="2:4" ht="11.25">
      <c r="B212" s="3"/>
      <c r="C212" s="3"/>
      <c r="D212" s="3"/>
    </row>
    <row r="213" spans="2:4" ht="11.25">
      <c r="B213" s="3"/>
      <c r="C213" s="3"/>
      <c r="D213" s="3"/>
    </row>
    <row r="214" spans="2:4" ht="11.25">
      <c r="B214" s="3"/>
      <c r="C214" s="3"/>
      <c r="D214" s="3"/>
    </row>
    <row r="215" spans="2:4" ht="11.25">
      <c r="B215" s="3"/>
      <c r="C215" s="3"/>
      <c r="D215" s="3"/>
    </row>
    <row r="216" spans="2:4" ht="11.25">
      <c r="B216" s="3"/>
      <c r="C216" s="3"/>
      <c r="D216" s="3"/>
    </row>
    <row r="217" spans="2:4" ht="11.25">
      <c r="B217" s="3"/>
      <c r="C217" s="3"/>
      <c r="D217" s="3"/>
    </row>
    <row r="218" spans="2:4" ht="11.25">
      <c r="B218" s="3"/>
      <c r="C218" s="3"/>
      <c r="D218" s="3"/>
    </row>
    <row r="219" spans="2:4" ht="11.25">
      <c r="B219" s="3"/>
      <c r="C219" s="3"/>
      <c r="D219" s="3"/>
    </row>
    <row r="220" spans="2:4" ht="11.25">
      <c r="B220" s="3"/>
      <c r="C220" s="3"/>
      <c r="D220" s="3"/>
    </row>
    <row r="221" spans="2:4" ht="11.25">
      <c r="B221" s="3"/>
      <c r="C221" s="3"/>
      <c r="D221" s="3"/>
    </row>
    <row r="222" spans="2:4" ht="11.25">
      <c r="B222" s="3"/>
      <c r="C222" s="3"/>
      <c r="D222" s="3"/>
    </row>
    <row r="223" spans="2:4" ht="11.25">
      <c r="B223" s="3"/>
      <c r="C223" s="3"/>
      <c r="D223" s="3"/>
    </row>
    <row r="224" spans="2:4" ht="11.25">
      <c r="B224" s="3"/>
      <c r="C224" s="3"/>
      <c r="D224" s="3"/>
    </row>
    <row r="225" spans="2:4" ht="11.25">
      <c r="B225" s="3"/>
      <c r="C225" s="3"/>
      <c r="D225" s="3"/>
    </row>
    <row r="226" spans="2:4" ht="11.25">
      <c r="B226" s="3"/>
      <c r="C226" s="3"/>
      <c r="D226" s="3"/>
    </row>
    <row r="227" spans="2:4" ht="11.25">
      <c r="B227" s="3"/>
      <c r="C227" s="3"/>
      <c r="D227" s="3"/>
    </row>
    <row r="228" spans="2:4" ht="11.25">
      <c r="B228" s="3"/>
      <c r="C228" s="3"/>
      <c r="D228" s="3"/>
    </row>
    <row r="229" spans="2:4" ht="11.25">
      <c r="B229" s="3"/>
      <c r="C229" s="3"/>
      <c r="D229" s="3"/>
    </row>
    <row r="230" spans="2:4" ht="11.25">
      <c r="B230" s="3"/>
      <c r="C230" s="3"/>
      <c r="D230" s="3"/>
    </row>
    <row r="231" spans="2:4" ht="11.25">
      <c r="B231" s="3"/>
      <c r="C231" s="3"/>
      <c r="D231" s="3"/>
    </row>
    <row r="232" spans="2:4" ht="11.25">
      <c r="B232" s="3"/>
      <c r="C232" s="3"/>
      <c r="D232" s="3"/>
    </row>
    <row r="233" spans="2:4" ht="11.25">
      <c r="B233" s="3"/>
      <c r="C233" s="3"/>
      <c r="D233" s="3"/>
    </row>
    <row r="234" spans="2:4" ht="11.25">
      <c r="B234" s="3"/>
      <c r="C234" s="3"/>
      <c r="D234" s="3"/>
    </row>
    <row r="235" spans="2:4" ht="11.25">
      <c r="B235" s="3"/>
      <c r="C235" s="3"/>
      <c r="D235" s="3"/>
    </row>
    <row r="236" spans="2:4" ht="11.25">
      <c r="B236" s="3"/>
      <c r="C236" s="3"/>
      <c r="D236" s="3"/>
    </row>
    <row r="237" spans="2:4" ht="11.25">
      <c r="B237" s="3"/>
      <c r="C237" s="3"/>
      <c r="D237" s="3"/>
    </row>
    <row r="238" spans="2:4" ht="11.25">
      <c r="B238" s="3"/>
      <c r="C238" s="3"/>
      <c r="D238" s="3"/>
    </row>
    <row r="239" spans="2:4" ht="11.25">
      <c r="B239" s="3"/>
      <c r="C239" s="3"/>
      <c r="D239" s="3"/>
    </row>
    <row r="240" spans="2:4" ht="11.25">
      <c r="B240" s="3"/>
      <c r="C240" s="3"/>
      <c r="D240" s="3"/>
    </row>
    <row r="241" spans="2:4" ht="11.25">
      <c r="B241" s="3"/>
      <c r="C241" s="3"/>
      <c r="D241" s="3"/>
    </row>
    <row r="242" spans="2:4" ht="11.25">
      <c r="B242" s="3"/>
      <c r="C242" s="3"/>
      <c r="D242" s="3"/>
    </row>
    <row r="243" spans="2:4" ht="11.25">
      <c r="B243" s="3"/>
      <c r="C243" s="3"/>
      <c r="D243" s="3"/>
    </row>
    <row r="244" spans="2:4" ht="11.25">
      <c r="B244" s="3"/>
      <c r="C244" s="3"/>
      <c r="D244" s="3"/>
    </row>
    <row r="245" spans="2:4" ht="11.25">
      <c r="B245" s="3"/>
      <c r="C245" s="3"/>
      <c r="D245" s="3"/>
    </row>
    <row r="246" spans="2:4" ht="11.25">
      <c r="B246" s="3"/>
      <c r="C246" s="3"/>
      <c r="D246" s="3"/>
    </row>
    <row r="247" spans="2:4" ht="11.25">
      <c r="B247" s="3"/>
      <c r="C247" s="3"/>
      <c r="D247" s="3"/>
    </row>
    <row r="248" spans="2:4" ht="11.25">
      <c r="B248" s="3"/>
      <c r="C248" s="3"/>
      <c r="D248" s="3"/>
    </row>
    <row r="249" spans="2:4" ht="11.25">
      <c r="B249" s="3"/>
      <c r="C249" s="3"/>
      <c r="D249" s="3"/>
    </row>
    <row r="250" spans="2:4" ht="11.25">
      <c r="B250" s="3"/>
      <c r="C250" s="3"/>
      <c r="D250" s="3"/>
    </row>
    <row r="251" spans="2:4" ht="11.25">
      <c r="B251" s="3"/>
      <c r="C251" s="3"/>
      <c r="D251" s="3"/>
    </row>
    <row r="252" spans="2:4" ht="11.25">
      <c r="B252" s="3"/>
      <c r="C252" s="3"/>
      <c r="D252" s="3"/>
    </row>
    <row r="253" spans="2:4" ht="11.25">
      <c r="B253" s="3"/>
      <c r="C253" s="3"/>
      <c r="D253" s="3"/>
    </row>
    <row r="254" spans="2:4" ht="11.25">
      <c r="B254" s="3"/>
      <c r="C254" s="3"/>
      <c r="D254" s="3"/>
    </row>
    <row r="255" spans="2:4" ht="11.25">
      <c r="B255" s="3"/>
      <c r="C255" s="3"/>
      <c r="D255" s="3"/>
    </row>
    <row r="256" spans="2:4" ht="11.25">
      <c r="B256" s="3"/>
      <c r="C256" s="3"/>
      <c r="D256" s="3"/>
    </row>
    <row r="257" spans="2:4" ht="11.25">
      <c r="B257" s="3"/>
      <c r="C257" s="3"/>
      <c r="D257" s="3"/>
    </row>
    <row r="258" spans="2:4" ht="11.25">
      <c r="B258" s="3"/>
      <c r="C258" s="3"/>
      <c r="D258" s="3"/>
    </row>
    <row r="259" spans="2:4" ht="11.25">
      <c r="B259" s="3"/>
      <c r="C259" s="3"/>
      <c r="D259" s="3"/>
    </row>
    <row r="260" spans="2:4" ht="11.25">
      <c r="B260" s="3"/>
      <c r="C260" s="3"/>
      <c r="D260" s="3"/>
    </row>
    <row r="261" spans="2:4" ht="11.25">
      <c r="B261" s="3"/>
      <c r="C261" s="3"/>
      <c r="D261" s="3"/>
    </row>
    <row r="262" spans="2:4" ht="11.25">
      <c r="B262" s="3"/>
      <c r="C262" s="3"/>
      <c r="D262" s="3"/>
    </row>
    <row r="263" spans="2:4" ht="11.25">
      <c r="B263" s="3"/>
      <c r="C263" s="3"/>
      <c r="D263" s="3"/>
    </row>
    <row r="264" spans="2:4" ht="11.25">
      <c r="B264" s="3"/>
      <c r="C264" s="3"/>
      <c r="D264" s="3"/>
    </row>
    <row r="265" spans="2:4" ht="11.25">
      <c r="B265" s="3"/>
      <c r="C265" s="3"/>
      <c r="D265" s="3"/>
    </row>
    <row r="266" spans="2:4" ht="11.25">
      <c r="B266" s="3"/>
      <c r="C266" s="3"/>
      <c r="D266" s="3"/>
    </row>
    <row r="267" spans="2:4" ht="11.25">
      <c r="B267" s="3"/>
      <c r="C267" s="3"/>
      <c r="D267" s="3"/>
    </row>
    <row r="268" spans="2:4" ht="11.25">
      <c r="B268" s="3"/>
      <c r="C268" s="3"/>
      <c r="D268" s="3"/>
    </row>
    <row r="269" spans="2:4" ht="11.25">
      <c r="B269" s="3"/>
      <c r="C269" s="3"/>
      <c r="D269" s="3"/>
    </row>
    <row r="270" spans="2:4" ht="11.25">
      <c r="B270" s="3"/>
      <c r="C270" s="3"/>
      <c r="D270" s="3"/>
    </row>
    <row r="271" spans="2:4" ht="11.25">
      <c r="B271" s="3"/>
      <c r="C271" s="3"/>
      <c r="D271" s="3"/>
    </row>
    <row r="272" spans="2:4" ht="11.25">
      <c r="B272" s="3"/>
      <c r="C272" s="3"/>
      <c r="D272" s="3"/>
    </row>
    <row r="273" spans="2:4" ht="11.25">
      <c r="B273" s="3"/>
      <c r="C273" s="3"/>
      <c r="D273" s="3"/>
    </row>
    <row r="274" spans="2:4" ht="11.25">
      <c r="B274" s="3"/>
      <c r="C274" s="3"/>
      <c r="D274" s="3"/>
    </row>
    <row r="275" spans="2:4" ht="11.25">
      <c r="B275" s="3"/>
      <c r="C275" s="3"/>
      <c r="D275" s="3"/>
    </row>
    <row r="276" spans="2:4" ht="11.25">
      <c r="B276" s="3"/>
      <c r="C276" s="3"/>
      <c r="D276" s="3"/>
    </row>
    <row r="277" spans="2:4" ht="11.25">
      <c r="B277" s="3"/>
      <c r="C277" s="3"/>
      <c r="D277" s="3"/>
    </row>
    <row r="278" spans="2:4" ht="11.25">
      <c r="B278" s="3"/>
      <c r="C278" s="3"/>
      <c r="D278" s="3"/>
    </row>
    <row r="279" spans="2:4" ht="11.25">
      <c r="B279" s="3"/>
      <c r="C279" s="3"/>
      <c r="D279" s="3"/>
    </row>
    <row r="280" spans="2:4" ht="11.25">
      <c r="B280" s="3"/>
      <c r="C280" s="3"/>
      <c r="D280" s="3"/>
    </row>
    <row r="281" spans="2:4" ht="11.25">
      <c r="B281" s="3"/>
      <c r="C281" s="3"/>
      <c r="D281" s="3"/>
    </row>
    <row r="282" spans="2:4" ht="11.25">
      <c r="B282" s="3"/>
      <c r="C282" s="3"/>
      <c r="D282" s="3"/>
    </row>
    <row r="283" spans="2:4" ht="11.25">
      <c r="B283" s="3"/>
      <c r="C283" s="3"/>
      <c r="D283" s="3"/>
    </row>
    <row r="284" spans="2:4" ht="11.25">
      <c r="B284" s="3"/>
      <c r="C284" s="3"/>
      <c r="D284" s="3"/>
    </row>
    <row r="285" spans="2:4" ht="11.25">
      <c r="B285" s="3"/>
      <c r="C285" s="3"/>
      <c r="D285" s="3"/>
    </row>
    <row r="286" spans="2:4" ht="11.25">
      <c r="B286" s="3"/>
      <c r="C286" s="3"/>
      <c r="D286" s="3"/>
    </row>
    <row r="287" spans="2:4" ht="11.25">
      <c r="B287" s="3"/>
      <c r="C287" s="3"/>
      <c r="D287" s="3"/>
    </row>
    <row r="288" spans="2:4" ht="11.25">
      <c r="B288" s="3"/>
      <c r="C288" s="3"/>
      <c r="D288" s="3"/>
    </row>
    <row r="289" spans="2:4" ht="11.25">
      <c r="B289" s="3"/>
      <c r="C289" s="3"/>
      <c r="D289" s="3"/>
    </row>
    <row r="290" spans="2:4" ht="11.25">
      <c r="B290" s="3"/>
      <c r="C290" s="3"/>
      <c r="D290" s="3"/>
    </row>
    <row r="291" spans="2:4" ht="11.25">
      <c r="B291" s="3"/>
      <c r="C291" s="3"/>
      <c r="D291" s="3"/>
    </row>
    <row r="292" spans="2:4" ht="11.25">
      <c r="B292" s="3"/>
      <c r="C292" s="3"/>
      <c r="D292" s="3"/>
    </row>
    <row r="293" spans="2:4" ht="11.25">
      <c r="B293" s="3"/>
      <c r="C293" s="3"/>
      <c r="D293" s="3"/>
    </row>
    <row r="294" spans="2:4" ht="11.25">
      <c r="B294" s="3"/>
      <c r="C294" s="3"/>
      <c r="D294" s="3"/>
    </row>
    <row r="295" spans="2:4" ht="11.25">
      <c r="B295" s="3"/>
      <c r="C295" s="3"/>
      <c r="D295" s="3"/>
    </row>
    <row r="296" spans="2:4" ht="11.25">
      <c r="B296" s="3"/>
      <c r="C296" s="3"/>
      <c r="D296" s="3"/>
    </row>
    <row r="297" spans="2:4" ht="11.25">
      <c r="B297" s="3"/>
      <c r="C297" s="3"/>
      <c r="D297" s="3"/>
    </row>
    <row r="298" spans="2:4" ht="11.25">
      <c r="B298" s="3"/>
      <c r="C298" s="3"/>
      <c r="D298" s="3"/>
    </row>
    <row r="299" spans="2:4" ht="11.25">
      <c r="B299" s="3"/>
      <c r="C299" s="3"/>
      <c r="D299" s="3"/>
    </row>
    <row r="300" spans="2:4" ht="11.25">
      <c r="B300" s="3"/>
      <c r="C300" s="3"/>
      <c r="D300" s="3"/>
    </row>
    <row r="301" spans="2:4" ht="11.25">
      <c r="B301" s="3"/>
      <c r="C301" s="3"/>
      <c r="D301" s="3"/>
    </row>
    <row r="302" spans="2:4" ht="11.25">
      <c r="B302" s="3"/>
      <c r="C302" s="3"/>
      <c r="D302" s="3"/>
    </row>
    <row r="303" spans="2:4" ht="11.25">
      <c r="B303" s="3"/>
      <c r="C303" s="3"/>
      <c r="D303" s="3"/>
    </row>
    <row r="304" spans="2:4" ht="11.25">
      <c r="B304" s="3"/>
      <c r="C304" s="3"/>
      <c r="D304" s="3"/>
    </row>
    <row r="305" spans="2:4" ht="11.25">
      <c r="B305" s="3"/>
      <c r="C305" s="3"/>
      <c r="D305" s="3"/>
    </row>
    <row r="306" spans="2:4" ht="11.25">
      <c r="B306" s="3"/>
      <c r="C306" s="3"/>
      <c r="D306" s="3"/>
    </row>
    <row r="307" spans="2:4" ht="11.25">
      <c r="B307" s="3"/>
      <c r="C307" s="3"/>
      <c r="D307" s="3"/>
    </row>
    <row r="308" spans="2:4" ht="11.25">
      <c r="B308" s="3"/>
      <c r="C308" s="3"/>
      <c r="D308" s="3"/>
    </row>
    <row r="309" spans="2:4" ht="11.25">
      <c r="B309" s="3"/>
      <c r="C309" s="3"/>
      <c r="D309" s="3"/>
    </row>
    <row r="310" spans="2:4" ht="11.25">
      <c r="B310" s="3"/>
      <c r="C310" s="3"/>
      <c r="D310" s="3"/>
    </row>
    <row r="311" spans="2:4" ht="11.25">
      <c r="B311" s="3"/>
      <c r="C311" s="3"/>
      <c r="D311" s="3"/>
    </row>
    <row r="312" spans="2:4" ht="11.25">
      <c r="B312" s="3"/>
      <c r="C312" s="3"/>
      <c r="D312" s="3"/>
    </row>
    <row r="313" spans="2:4" ht="11.25">
      <c r="B313" s="3"/>
      <c r="C313" s="3"/>
      <c r="D313" s="3"/>
    </row>
    <row r="314" spans="2:4" ht="11.25">
      <c r="B314" s="3"/>
      <c r="C314" s="3"/>
      <c r="D314" s="3"/>
    </row>
    <row r="315" spans="2:4" ht="11.25">
      <c r="B315" s="3"/>
      <c r="C315" s="3"/>
      <c r="D315" s="3"/>
    </row>
    <row r="316" spans="2:4" ht="11.25">
      <c r="B316" s="3"/>
      <c r="C316" s="3"/>
      <c r="D316" s="3"/>
    </row>
    <row r="317" spans="2:4" ht="11.25">
      <c r="B317" s="3"/>
      <c r="C317" s="3"/>
      <c r="D317" s="3"/>
    </row>
    <row r="318" spans="2:4" ht="11.25">
      <c r="B318" s="3"/>
      <c r="C318" s="3"/>
      <c r="D318" s="3"/>
    </row>
    <row r="319" spans="2:4" ht="11.25">
      <c r="B319" s="3"/>
      <c r="C319" s="3"/>
      <c r="D319" s="3"/>
    </row>
    <row r="320" spans="2:4" ht="11.25">
      <c r="B320" s="3"/>
      <c r="C320" s="3"/>
      <c r="D320" s="3"/>
    </row>
    <row r="321" spans="2:4" ht="11.25">
      <c r="B321" s="3"/>
      <c r="C321" s="3"/>
      <c r="D321" s="3"/>
    </row>
    <row r="322" spans="2:4" ht="11.25">
      <c r="B322" s="3"/>
      <c r="C322" s="3"/>
      <c r="D322" s="3"/>
    </row>
    <row r="323" spans="2:4" ht="11.25">
      <c r="B323" s="3"/>
      <c r="C323" s="3"/>
      <c r="D323" s="3"/>
    </row>
    <row r="324" spans="2:4" ht="11.25">
      <c r="B324" s="3"/>
      <c r="C324" s="3"/>
      <c r="D324" s="3"/>
    </row>
    <row r="325" spans="2:4" ht="11.25">
      <c r="B325" s="3"/>
      <c r="C325" s="3"/>
      <c r="D325" s="3"/>
    </row>
    <row r="326" spans="2:4" ht="11.25">
      <c r="B326" s="3"/>
      <c r="C326" s="3"/>
      <c r="D326" s="3"/>
    </row>
    <row r="327" spans="2:4" ht="11.25">
      <c r="B327" s="3"/>
      <c r="C327" s="3"/>
      <c r="D327" s="3"/>
    </row>
    <row r="328" spans="2:4" ht="11.25">
      <c r="B328" s="3"/>
      <c r="C328" s="3"/>
      <c r="D328" s="3"/>
    </row>
    <row r="329" spans="2:4" ht="11.25">
      <c r="B329" s="3"/>
      <c r="C329" s="3"/>
      <c r="D329" s="3"/>
    </row>
    <row r="330" spans="2:4" ht="11.25">
      <c r="B330" s="3"/>
      <c r="C330" s="3"/>
      <c r="D330" s="3"/>
    </row>
    <row r="331" spans="2:4" ht="11.25">
      <c r="B331" s="3"/>
      <c r="C331" s="3"/>
      <c r="D331" s="3"/>
    </row>
    <row r="332" spans="2:4" ht="11.25">
      <c r="B332" s="3"/>
      <c r="C332" s="3"/>
      <c r="D332" s="3"/>
    </row>
    <row r="333" spans="2:4" ht="11.25">
      <c r="B333" s="3"/>
      <c r="C333" s="3"/>
      <c r="D333" s="3"/>
    </row>
    <row r="334" spans="2:4" ht="11.25">
      <c r="B334" s="3"/>
      <c r="C334" s="3"/>
      <c r="D334" s="3"/>
    </row>
    <row r="335" spans="2:4" ht="11.25">
      <c r="B335" s="3"/>
      <c r="C335" s="3"/>
      <c r="D335" s="3"/>
    </row>
    <row r="336" spans="2:4" ht="11.25">
      <c r="B336" s="3"/>
      <c r="C336" s="3"/>
      <c r="D336" s="3"/>
    </row>
    <row r="337" spans="2:4" ht="11.25">
      <c r="B337" s="3"/>
      <c r="C337" s="3"/>
      <c r="D337" s="3"/>
    </row>
    <row r="338" spans="2:4" ht="11.25">
      <c r="B338" s="3"/>
      <c r="C338" s="3"/>
      <c r="D338" s="3"/>
    </row>
    <row r="339" spans="2:4" ht="11.25">
      <c r="B339" s="3"/>
      <c r="C339" s="3"/>
      <c r="D339" s="3"/>
    </row>
    <row r="340" spans="2:4" ht="11.25">
      <c r="B340" s="3"/>
      <c r="C340" s="3"/>
      <c r="D340" s="3"/>
    </row>
    <row r="341" spans="2:4" ht="11.25">
      <c r="B341" s="3"/>
      <c r="C341" s="3"/>
      <c r="D341" s="3"/>
    </row>
    <row r="342" spans="2:4" ht="11.25">
      <c r="B342" s="3"/>
      <c r="C342" s="3"/>
      <c r="D342" s="3"/>
    </row>
    <row r="343" spans="2:4" ht="11.25">
      <c r="B343" s="3"/>
      <c r="C343" s="3"/>
      <c r="D343" s="3"/>
    </row>
    <row r="344" spans="2:4" ht="11.25">
      <c r="B344" s="3"/>
      <c r="C344" s="3"/>
      <c r="D344" s="3"/>
    </row>
    <row r="345" spans="2:4" ht="11.25">
      <c r="B345" s="3"/>
      <c r="C345" s="3"/>
      <c r="D345" s="3"/>
    </row>
    <row r="346" spans="2:4" ht="11.25">
      <c r="B346" s="3"/>
      <c r="C346" s="3"/>
      <c r="D346" s="3"/>
    </row>
    <row r="347" spans="2:4" ht="11.25">
      <c r="B347" s="3"/>
      <c r="C347" s="3"/>
      <c r="D347" s="3"/>
    </row>
    <row r="348" spans="2:4" ht="11.25">
      <c r="B348" s="3"/>
      <c r="C348" s="3"/>
      <c r="D348" s="3"/>
    </row>
    <row r="349" spans="2:4" ht="11.25">
      <c r="B349" s="3"/>
      <c r="C349" s="3"/>
      <c r="D349" s="3"/>
    </row>
    <row r="350" spans="2:4" ht="11.25">
      <c r="B350" s="3"/>
      <c r="C350" s="3"/>
      <c r="D350" s="3"/>
    </row>
    <row r="351" spans="2:4" ht="11.25">
      <c r="B351" s="3"/>
      <c r="C351" s="3"/>
      <c r="D351" s="3"/>
    </row>
    <row r="352" spans="2:4" ht="11.25">
      <c r="B352" s="3"/>
      <c r="C352" s="3"/>
      <c r="D352" s="3"/>
    </row>
    <row r="353" spans="2:4" ht="11.25">
      <c r="B353" s="3"/>
      <c r="C353" s="3"/>
      <c r="D353" s="3"/>
    </row>
    <row r="354" spans="2:4" ht="11.25">
      <c r="B354" s="3"/>
      <c r="C354" s="3"/>
      <c r="D354" s="3"/>
    </row>
    <row r="355" spans="2:4" ht="11.25">
      <c r="B355" s="3"/>
      <c r="C355" s="3"/>
      <c r="D355" s="3"/>
    </row>
    <row r="356" spans="2:4" ht="11.25">
      <c r="B356" s="3"/>
      <c r="C356" s="3"/>
      <c r="D356" s="3"/>
    </row>
    <row r="357" spans="2:4" ht="11.25">
      <c r="B357" s="3"/>
      <c r="C357" s="3"/>
      <c r="D357" s="3"/>
    </row>
    <row r="358" spans="2:4" ht="11.25">
      <c r="B358" s="3"/>
      <c r="C358" s="3"/>
      <c r="D358" s="3"/>
    </row>
    <row r="359" spans="2:4" ht="11.25">
      <c r="B359" s="3"/>
      <c r="C359" s="3"/>
      <c r="D359" s="3"/>
    </row>
    <row r="360" spans="2:4" ht="11.25">
      <c r="B360" s="3"/>
      <c r="C360" s="3"/>
      <c r="D360" s="3"/>
    </row>
    <row r="361" spans="2:4" ht="11.25">
      <c r="B361" s="3"/>
      <c r="C361" s="3"/>
      <c r="D361" s="3"/>
    </row>
    <row r="362" spans="2:4" ht="11.25">
      <c r="B362" s="3"/>
      <c r="C362" s="3"/>
      <c r="D362" s="3"/>
    </row>
    <row r="363" spans="2:4" ht="11.25">
      <c r="B363" s="3"/>
      <c r="C363" s="3"/>
      <c r="D363" s="3"/>
    </row>
    <row r="364" spans="2:4" ht="11.25">
      <c r="B364" s="3"/>
      <c r="C364" s="3"/>
      <c r="D364" s="3"/>
    </row>
    <row r="365" spans="2:4" ht="11.25">
      <c r="B365" s="3"/>
      <c r="C365" s="3"/>
      <c r="D365" s="3"/>
    </row>
    <row r="366" spans="2:4" ht="11.25">
      <c r="B366" s="3"/>
      <c r="C366" s="3"/>
      <c r="D366" s="3"/>
    </row>
    <row r="367" spans="2:4" ht="11.25">
      <c r="B367" s="3"/>
      <c r="C367" s="3"/>
      <c r="D367" s="3"/>
    </row>
    <row r="368" spans="2:4" ht="11.25">
      <c r="B368" s="3"/>
      <c r="C368" s="3"/>
      <c r="D368" s="3"/>
    </row>
    <row r="369" spans="2:4" ht="11.25">
      <c r="B369" s="3"/>
      <c r="C369" s="3"/>
      <c r="D369" s="3"/>
    </row>
    <row r="370" spans="2:4" ht="11.25">
      <c r="B370" s="3"/>
      <c r="C370" s="3"/>
      <c r="D370" s="3"/>
    </row>
  </sheetData>
  <mergeCells count="4">
    <mergeCell ref="A14:F14"/>
    <mergeCell ref="A11:F11"/>
    <mergeCell ref="A12:F12"/>
    <mergeCell ref="A13:F13"/>
  </mergeCells>
  <printOptions/>
  <pageMargins left="0.81" right="0.3937007874015748" top="0.3937007874015748" bottom="0.984251968503937" header="0.43" footer="0.8661417322834646"/>
  <pageSetup horizontalDpi="300" verticalDpi="3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workbookViewId="0" topLeftCell="A34">
      <selection activeCell="G48" sqref="G48"/>
    </sheetView>
  </sheetViews>
  <sheetFormatPr defaultColWidth="9.140625" defaultRowHeight="12"/>
  <cols>
    <col min="1" max="1" width="10.8515625" style="2" customWidth="1"/>
    <col min="2" max="2" width="7.140625" style="2" customWidth="1"/>
    <col min="3" max="3" width="12.7109375" style="2" customWidth="1"/>
    <col min="4" max="4" width="59.8515625" style="2" customWidth="1"/>
    <col min="5" max="5" width="24.00390625" style="2" customWidth="1"/>
    <col min="6" max="6" width="18.00390625" style="2" customWidth="1"/>
    <col min="7" max="7" width="17.8515625" style="2" customWidth="1"/>
    <col min="8" max="8" width="15.8515625" style="2" customWidth="1"/>
    <col min="9" max="16384" width="9.28125" style="2" customWidth="1"/>
  </cols>
  <sheetData>
    <row r="1" spans="1:7" ht="19.5" customHeight="1">
      <c r="A1" s="419"/>
      <c r="B1" s="419"/>
      <c r="C1" s="419"/>
      <c r="D1" s="419"/>
      <c r="E1" s="609" t="s">
        <v>101</v>
      </c>
      <c r="F1" s="609"/>
      <c r="G1" s="251"/>
    </row>
    <row r="2" spans="1:7" ht="19.5" customHeight="1">
      <c r="A2" s="419"/>
      <c r="B2" s="419"/>
      <c r="C2" s="419"/>
      <c r="D2" s="419"/>
      <c r="E2" s="824" t="s">
        <v>562</v>
      </c>
      <c r="F2" s="824"/>
      <c r="G2" s="824"/>
    </row>
    <row r="3" spans="1:7" ht="19.5" customHeight="1">
      <c r="A3" s="419"/>
      <c r="B3" s="419"/>
      <c r="C3" s="419"/>
      <c r="D3" s="419"/>
      <c r="E3" s="610" t="s">
        <v>564</v>
      </c>
      <c r="F3" s="610"/>
      <c r="G3" s="251"/>
    </row>
    <row r="4" spans="1:7" ht="19.5" customHeight="1">
      <c r="A4" s="419"/>
      <c r="B4" s="299"/>
      <c r="C4" s="299"/>
      <c r="D4" s="299"/>
      <c r="E4" s="609" t="s">
        <v>563</v>
      </c>
      <c r="F4" s="609"/>
      <c r="G4" s="251"/>
    </row>
    <row r="5" spans="1:7" ht="19.5" customHeight="1">
      <c r="A5" s="419"/>
      <c r="B5" s="805"/>
      <c r="C5" s="805"/>
      <c r="D5" s="805"/>
      <c r="E5" s="805"/>
      <c r="F5" s="299"/>
      <c r="G5" s="419"/>
    </row>
    <row r="6" spans="1:7" ht="19.5" customHeight="1">
      <c r="A6" s="419"/>
      <c r="B6" s="419"/>
      <c r="C6" s="419"/>
      <c r="D6" s="421"/>
      <c r="E6" s="419"/>
      <c r="F6" s="419"/>
      <c r="G6" s="419"/>
    </row>
    <row r="7" spans="1:7" ht="19.5" customHeight="1">
      <c r="A7" s="419"/>
      <c r="B7" s="419"/>
      <c r="C7" s="419"/>
      <c r="D7" s="421"/>
      <c r="E7" s="419"/>
      <c r="F7" s="419"/>
      <c r="G7" s="419"/>
    </row>
    <row r="8" spans="1:7" ht="19.5" customHeight="1">
      <c r="A8" s="419"/>
      <c r="B8" s="419"/>
      <c r="C8" s="419"/>
      <c r="D8" s="421"/>
      <c r="E8" s="419"/>
      <c r="F8" s="419"/>
      <c r="G8" s="419"/>
    </row>
    <row r="9" spans="1:7" ht="19.5" customHeight="1">
      <c r="A9" s="805" t="s">
        <v>625</v>
      </c>
      <c r="B9" s="805"/>
      <c r="C9" s="805"/>
      <c r="D9" s="805"/>
      <c r="E9" s="805"/>
      <c r="F9" s="805"/>
      <c r="G9" s="805"/>
    </row>
    <row r="10" spans="1:7" ht="19.5" customHeight="1">
      <c r="A10" s="805" t="s">
        <v>19</v>
      </c>
      <c r="B10" s="805"/>
      <c r="C10" s="805"/>
      <c r="D10" s="805"/>
      <c r="E10" s="805"/>
      <c r="F10" s="805"/>
      <c r="G10" s="805"/>
    </row>
    <row r="11" spans="1:7" ht="19.5" customHeight="1">
      <c r="A11" s="299"/>
      <c r="B11" s="299"/>
      <c r="C11" s="299"/>
      <c r="D11" s="299"/>
      <c r="E11" s="299"/>
      <c r="F11" s="299"/>
      <c r="G11" s="299"/>
    </row>
    <row r="12" spans="1:7" ht="19.5" customHeight="1">
      <c r="A12" s="299"/>
      <c r="B12" s="299"/>
      <c r="C12" s="299"/>
      <c r="D12" s="299"/>
      <c r="E12" s="299"/>
      <c r="F12" s="299"/>
      <c r="G12" s="299"/>
    </row>
    <row r="13" spans="1:7" ht="11.25" customHeight="1">
      <c r="A13" s="419"/>
      <c r="B13" s="419"/>
      <c r="C13" s="419"/>
      <c r="D13" s="419"/>
      <c r="E13" s="419"/>
      <c r="F13" s="419"/>
      <c r="G13" s="422"/>
    </row>
    <row r="14" spans="1:7" ht="59.25" customHeight="1">
      <c r="A14" s="419"/>
      <c r="B14" s="767" t="s">
        <v>48</v>
      </c>
      <c r="C14" s="767" t="s">
        <v>99</v>
      </c>
      <c r="D14" s="768" t="s">
        <v>104</v>
      </c>
      <c r="E14" s="769" t="s">
        <v>626</v>
      </c>
      <c r="F14" s="769" t="s">
        <v>627</v>
      </c>
      <c r="G14" s="770" t="s">
        <v>628</v>
      </c>
    </row>
    <row r="15" spans="1:7" ht="19.5" customHeight="1">
      <c r="A15" s="419"/>
      <c r="B15" s="611">
        <v>801</v>
      </c>
      <c r="C15" s="611">
        <v>80132</v>
      </c>
      <c r="D15" s="424" t="s">
        <v>370</v>
      </c>
      <c r="E15" s="620">
        <v>8000</v>
      </c>
      <c r="F15" s="620">
        <v>8000</v>
      </c>
      <c r="G15" s="624">
        <f>F15/E15</f>
        <v>1</v>
      </c>
    </row>
    <row r="16" spans="1:7" ht="19.5" customHeight="1">
      <c r="A16" s="419"/>
      <c r="B16" s="612"/>
      <c r="C16" s="612"/>
      <c r="D16" s="423"/>
      <c r="E16" s="612"/>
      <c r="F16" s="612"/>
      <c r="G16" s="623"/>
    </row>
    <row r="17" spans="1:7" ht="19.5" customHeight="1">
      <c r="A17" s="419"/>
      <c r="B17" s="613">
        <v>801</v>
      </c>
      <c r="C17" s="614">
        <v>80195</v>
      </c>
      <c r="D17" s="425" t="s">
        <v>372</v>
      </c>
      <c r="E17" s="620"/>
      <c r="F17" s="621"/>
      <c r="G17" s="622"/>
    </row>
    <row r="18" spans="1:7" ht="19.5" customHeight="1">
      <c r="A18" s="419"/>
      <c r="B18" s="613"/>
      <c r="C18" s="614"/>
      <c r="D18" s="425" t="s">
        <v>371</v>
      </c>
      <c r="E18" s="620">
        <v>15000</v>
      </c>
      <c r="F18" s="620">
        <v>15000</v>
      </c>
      <c r="G18" s="624">
        <f>F18/E18</f>
        <v>1</v>
      </c>
    </row>
    <row r="19" spans="1:7" ht="19.5" customHeight="1">
      <c r="A19" s="419"/>
      <c r="B19" s="613"/>
      <c r="C19" s="614"/>
      <c r="D19" s="425"/>
      <c r="E19" s="620"/>
      <c r="F19" s="625"/>
      <c r="G19" s="623"/>
    </row>
    <row r="20" spans="1:7" ht="19.5" customHeight="1">
      <c r="A20" s="419"/>
      <c r="B20" s="615">
        <v>921</v>
      </c>
      <c r="C20" s="616">
        <v>92120</v>
      </c>
      <c r="D20" s="426" t="s">
        <v>105</v>
      </c>
      <c r="E20" s="621">
        <v>52000</v>
      </c>
      <c r="F20" s="621">
        <v>52000</v>
      </c>
      <c r="G20" s="622">
        <f>F20/E20</f>
        <v>1</v>
      </c>
    </row>
    <row r="21" spans="1:7" ht="19.5" customHeight="1">
      <c r="A21" s="419"/>
      <c r="B21" s="617"/>
      <c r="C21" s="618"/>
      <c r="D21" s="427"/>
      <c r="E21" s="625"/>
      <c r="F21" s="625"/>
      <c r="G21" s="623"/>
    </row>
    <row r="22" spans="1:7" ht="19.5" customHeight="1">
      <c r="A22" s="419"/>
      <c r="B22" s="613">
        <v>921</v>
      </c>
      <c r="C22" s="614">
        <v>92195</v>
      </c>
      <c r="D22" s="425" t="s">
        <v>478</v>
      </c>
      <c r="E22" s="620"/>
      <c r="F22" s="621"/>
      <c r="G22" s="622"/>
    </row>
    <row r="23" spans="1:7" ht="19.5" customHeight="1">
      <c r="A23" s="419"/>
      <c r="B23" s="613"/>
      <c r="C23" s="614"/>
      <c r="D23" s="425" t="s">
        <v>303</v>
      </c>
      <c r="E23" s="620">
        <v>50000</v>
      </c>
      <c r="F23" s="620">
        <v>50000</v>
      </c>
      <c r="G23" s="624">
        <f>F23/E23</f>
        <v>1</v>
      </c>
    </row>
    <row r="24" spans="1:7" ht="19.5" customHeight="1">
      <c r="A24" s="419"/>
      <c r="B24" s="617"/>
      <c r="C24" s="618"/>
      <c r="D24" s="427"/>
      <c r="E24" s="625"/>
      <c r="F24" s="625"/>
      <c r="G24" s="623"/>
    </row>
    <row r="25" spans="1:7" ht="19.5" customHeight="1">
      <c r="A25" s="419"/>
      <c r="B25" s="615">
        <v>926</v>
      </c>
      <c r="C25" s="619">
        <v>92695</v>
      </c>
      <c r="D25" s="426" t="s">
        <v>135</v>
      </c>
      <c r="E25" s="621"/>
      <c r="F25" s="621"/>
      <c r="G25" s="622"/>
    </row>
    <row r="26" spans="1:7" ht="19.5" customHeight="1">
      <c r="A26" s="419"/>
      <c r="B26" s="617"/>
      <c r="C26" s="618"/>
      <c r="D26" s="427" t="s">
        <v>373</v>
      </c>
      <c r="E26" s="625">
        <v>205000</v>
      </c>
      <c r="F26" s="625">
        <v>203815</v>
      </c>
      <c r="G26" s="623">
        <f>F26/E26</f>
        <v>0.994219512195122</v>
      </c>
    </row>
    <row r="27" spans="1:7" ht="19.5" customHeight="1">
      <c r="A27" s="419"/>
      <c r="B27" s="422"/>
      <c r="C27" s="428"/>
      <c r="D27" s="429"/>
      <c r="E27" s="626"/>
      <c r="F27" s="627"/>
      <c r="G27" s="628"/>
    </row>
    <row r="28" spans="1:7" ht="19.5" customHeight="1">
      <c r="A28" s="419"/>
      <c r="B28" s="420"/>
      <c r="C28" s="253"/>
      <c r="D28" s="430" t="s">
        <v>84</v>
      </c>
      <c r="E28" s="431">
        <f>SUM(E15:E26)</f>
        <v>330000</v>
      </c>
      <c r="F28" s="431">
        <f>SUM(F15:F26)</f>
        <v>328815</v>
      </c>
      <c r="G28" s="432">
        <f>F28/E28</f>
        <v>0.9964090909090909</v>
      </c>
    </row>
    <row r="29" spans="1:7" ht="19.5" customHeight="1">
      <c r="A29" s="419"/>
      <c r="B29" s="420"/>
      <c r="C29" s="771"/>
      <c r="D29" s="772"/>
      <c r="E29" s="773"/>
      <c r="F29" s="773"/>
      <c r="G29" s="774"/>
    </row>
    <row r="30" spans="1:7" ht="19.5" customHeight="1">
      <c r="A30" s="419"/>
      <c r="B30" s="420"/>
      <c r="C30" s="771"/>
      <c r="D30" s="772"/>
      <c r="E30" s="773"/>
      <c r="F30" s="773"/>
      <c r="G30" s="774"/>
    </row>
    <row r="31" spans="1:7" ht="12.75">
      <c r="A31" s="12"/>
      <c r="B31" s="12"/>
      <c r="C31" s="12"/>
      <c r="D31" s="12"/>
      <c r="E31" s="12"/>
      <c r="F31" s="12"/>
      <c r="G31" s="12"/>
    </row>
    <row r="32" spans="1:7" ht="63">
      <c r="A32" s="12"/>
      <c r="B32" s="767" t="s">
        <v>48</v>
      </c>
      <c r="C32" s="767" t="s">
        <v>99</v>
      </c>
      <c r="D32" s="768" t="s">
        <v>104</v>
      </c>
      <c r="E32" s="769" t="s">
        <v>626</v>
      </c>
      <c r="F32" s="769" t="s">
        <v>627</v>
      </c>
      <c r="G32" s="770" t="s">
        <v>628</v>
      </c>
    </row>
    <row r="33" spans="2:7" ht="15.75">
      <c r="B33" s="615">
        <v>921</v>
      </c>
      <c r="C33" s="616">
        <v>92109</v>
      </c>
      <c r="D33" s="426" t="s">
        <v>107</v>
      </c>
      <c r="E33" s="621"/>
      <c r="F33" s="621"/>
      <c r="G33" s="622"/>
    </row>
    <row r="34" spans="2:7" ht="15.75">
      <c r="B34" s="613"/>
      <c r="C34" s="614"/>
      <c r="D34" s="425" t="s">
        <v>108</v>
      </c>
      <c r="E34" s="620">
        <v>460000</v>
      </c>
      <c r="F34" s="620">
        <v>445000</v>
      </c>
      <c r="G34" s="624">
        <f>F34/E34</f>
        <v>0.967391304347826</v>
      </c>
    </row>
    <row r="35" spans="2:7" ht="15.75">
      <c r="B35" s="613"/>
      <c r="C35" s="614"/>
      <c r="D35" s="425"/>
      <c r="E35" s="620"/>
      <c r="F35" s="625"/>
      <c r="G35" s="623"/>
    </row>
    <row r="36" spans="2:7" ht="15.75">
      <c r="B36" s="615">
        <v>921</v>
      </c>
      <c r="C36" s="616">
        <v>92116</v>
      </c>
      <c r="D36" s="426" t="s">
        <v>106</v>
      </c>
      <c r="E36" s="621"/>
      <c r="F36" s="621"/>
      <c r="G36" s="622"/>
    </row>
    <row r="37" spans="2:7" ht="15.75">
      <c r="B37" s="613"/>
      <c r="C37" s="614"/>
      <c r="D37" s="425" t="s">
        <v>196</v>
      </c>
      <c r="E37" s="620">
        <v>321000</v>
      </c>
      <c r="F37" s="620">
        <v>321000</v>
      </c>
      <c r="G37" s="624">
        <f>F37/E37</f>
        <v>1</v>
      </c>
    </row>
    <row r="38" spans="2:7" ht="15.75">
      <c r="B38" s="617"/>
      <c r="C38" s="618"/>
      <c r="D38" s="427"/>
      <c r="E38" s="625"/>
      <c r="F38" s="625"/>
      <c r="G38" s="623"/>
    </row>
    <row r="39" spans="2:7" ht="15.75">
      <c r="B39" s="775"/>
      <c r="C39" s="618"/>
      <c r="D39" s="427"/>
      <c r="E39" s="625"/>
      <c r="F39" s="625"/>
      <c r="G39" s="776"/>
    </row>
    <row r="40" spans="3:7" ht="15.75">
      <c r="C40" s="253"/>
      <c r="D40" s="430" t="s">
        <v>84</v>
      </c>
      <c r="E40" s="431">
        <f>SUM(E33:E38)</f>
        <v>781000</v>
      </c>
      <c r="F40" s="431">
        <f>SUM(F33:F38)</f>
        <v>766000</v>
      </c>
      <c r="G40" s="432">
        <f>F40/E40</f>
        <v>0.9807938540332907</v>
      </c>
    </row>
    <row r="45" spans="3:7" ht="15.75">
      <c r="C45" s="253"/>
      <c r="D45" s="430" t="s">
        <v>639</v>
      </c>
      <c r="E45" s="431">
        <f>SUM(E28,E40)</f>
        <v>1111000</v>
      </c>
      <c r="F45" s="431">
        <f>SUM(F28,F40)</f>
        <v>1094815</v>
      </c>
      <c r="G45" s="432">
        <f>F45/E45</f>
        <v>0.9854320432043204</v>
      </c>
    </row>
  </sheetData>
  <mergeCells count="4">
    <mergeCell ref="A10:G10"/>
    <mergeCell ref="B5:E5"/>
    <mergeCell ref="A9:G9"/>
    <mergeCell ref="E2:G2"/>
  </mergeCells>
  <printOptions/>
  <pageMargins left="1.21" right="0.3937007874015748" top="0.3937007874015748" bottom="0.984251968503937" header="0.39" footer="0.8661417322834646"/>
  <pageSetup horizontalDpi="300" verticalDpi="3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8"/>
  <sheetViews>
    <sheetView workbookViewId="0" topLeftCell="B55">
      <selection activeCell="H68" sqref="H68"/>
    </sheetView>
  </sheetViews>
  <sheetFormatPr defaultColWidth="9.140625" defaultRowHeight="12"/>
  <cols>
    <col min="1" max="2" width="5.8515625" style="2" customWidth="1"/>
    <col min="3" max="3" width="49.8515625" style="2" customWidth="1"/>
    <col min="4" max="6" width="15.8515625" style="2" customWidth="1"/>
    <col min="7" max="7" width="7.8515625" style="2" customWidth="1"/>
    <col min="8" max="16384" width="9.28125" style="2" customWidth="1"/>
  </cols>
  <sheetData>
    <row r="1" spans="1:7" ht="12">
      <c r="A1" s="64"/>
      <c r="B1" s="1"/>
      <c r="C1" s="1"/>
      <c r="E1" s="77"/>
      <c r="F1" s="77" t="s">
        <v>102</v>
      </c>
      <c r="G1" s="1"/>
    </row>
    <row r="2" spans="5:8" ht="12">
      <c r="E2" s="296"/>
      <c r="F2" s="296" t="s">
        <v>562</v>
      </c>
      <c r="G2" s="296"/>
      <c r="H2" s="296"/>
    </row>
    <row r="3" spans="5:6" ht="12">
      <c r="E3" s="24"/>
      <c r="F3" s="24" t="s">
        <v>564</v>
      </c>
    </row>
    <row r="4" spans="3:8" ht="12.75">
      <c r="C4" s="4"/>
      <c r="E4" s="77"/>
      <c r="F4" s="77" t="s">
        <v>563</v>
      </c>
      <c r="G4" s="77"/>
      <c r="H4" s="77"/>
    </row>
    <row r="5" spans="3:6" ht="12.75">
      <c r="C5" s="4"/>
      <c r="D5" s="5"/>
      <c r="E5" s="5"/>
      <c r="F5" s="5"/>
    </row>
    <row r="6" spans="3:6" ht="12.75">
      <c r="C6" s="4"/>
      <c r="D6" s="5"/>
      <c r="E6" s="5"/>
      <c r="F6" s="5"/>
    </row>
    <row r="7" spans="3:6" ht="12.75">
      <c r="C7" s="4"/>
      <c r="D7" s="5"/>
      <c r="E7" s="5"/>
      <c r="F7" s="5"/>
    </row>
    <row r="8" spans="3:6" ht="12.75">
      <c r="C8" s="4"/>
      <c r="D8" s="5"/>
      <c r="E8" s="5"/>
      <c r="F8" s="5"/>
    </row>
    <row r="9" spans="3:6" ht="12.75">
      <c r="C9" s="4"/>
      <c r="D9" s="5"/>
      <c r="E9" s="5"/>
      <c r="F9" s="5"/>
    </row>
    <row r="12" spans="1:8" ht="11.25" customHeight="1">
      <c r="A12" s="799" t="s">
        <v>573</v>
      </c>
      <c r="B12" s="799"/>
      <c r="C12" s="799"/>
      <c r="D12" s="799"/>
      <c r="E12" s="799"/>
      <c r="F12" s="799"/>
      <c r="G12" s="799"/>
      <c r="H12" s="799"/>
    </row>
    <row r="13" spans="1:9" ht="12.75">
      <c r="A13" s="799" t="s">
        <v>629</v>
      </c>
      <c r="B13" s="799"/>
      <c r="C13" s="799"/>
      <c r="D13" s="799"/>
      <c r="E13" s="799"/>
      <c r="F13" s="799"/>
      <c r="G13" s="799"/>
      <c r="H13" s="799"/>
      <c r="I13" s="799"/>
    </row>
    <row r="14" spans="1:8" ht="12.75">
      <c r="A14" s="799" t="s">
        <v>197</v>
      </c>
      <c r="B14" s="799"/>
      <c r="C14" s="799"/>
      <c r="D14" s="799"/>
      <c r="E14" s="799"/>
      <c r="F14" s="799"/>
      <c r="G14" s="799"/>
      <c r="H14" s="799"/>
    </row>
    <row r="15" spans="1:8" ht="12.75">
      <c r="A15" s="799" t="s">
        <v>19</v>
      </c>
      <c r="B15" s="799"/>
      <c r="C15" s="799"/>
      <c r="D15" s="799"/>
      <c r="E15" s="799"/>
      <c r="F15" s="799"/>
      <c r="G15" s="799"/>
      <c r="H15" s="799"/>
    </row>
    <row r="16" spans="1:8" ht="12.75">
      <c r="A16" s="44"/>
      <c r="B16" s="44"/>
      <c r="C16" s="44"/>
      <c r="D16" s="44"/>
      <c r="E16" s="44"/>
      <c r="F16" s="44"/>
      <c r="G16" s="44"/>
      <c r="H16" s="44"/>
    </row>
    <row r="17" spans="1:8" ht="12.75">
      <c r="A17" s="44"/>
      <c r="B17" s="44"/>
      <c r="C17" s="44"/>
      <c r="D17" s="44"/>
      <c r="E17" s="44"/>
      <c r="F17" s="44"/>
      <c r="G17" s="44"/>
      <c r="H17" s="44"/>
    </row>
    <row r="20" spans="1:8" ht="12">
      <c r="A20" s="78"/>
      <c r="B20" s="6" t="s">
        <v>20</v>
      </c>
      <c r="C20" s="25" t="s">
        <v>109</v>
      </c>
      <c r="D20" s="6" t="s">
        <v>537</v>
      </c>
      <c r="E20" s="115" t="s">
        <v>496</v>
      </c>
      <c r="F20" s="115" t="s">
        <v>498</v>
      </c>
      <c r="G20" s="115" t="s">
        <v>48</v>
      </c>
      <c r="H20" s="6" t="s">
        <v>99</v>
      </c>
    </row>
    <row r="21" spans="1:8" ht="12">
      <c r="A21" s="78"/>
      <c r="B21" s="59"/>
      <c r="C21" s="119"/>
      <c r="D21" s="59" t="s">
        <v>630</v>
      </c>
      <c r="E21" s="117"/>
      <c r="F21" s="117" t="s">
        <v>518</v>
      </c>
      <c r="G21" s="117"/>
      <c r="H21" s="59"/>
    </row>
    <row r="22" spans="2:8" ht="12">
      <c r="B22" s="7"/>
      <c r="C22" s="26"/>
      <c r="D22" s="8" t="s">
        <v>178</v>
      </c>
      <c r="E22" s="8" t="s">
        <v>178</v>
      </c>
      <c r="F22" s="226" t="s">
        <v>500</v>
      </c>
      <c r="G22" s="40"/>
      <c r="H22" s="9"/>
    </row>
    <row r="23" spans="2:8" ht="12">
      <c r="B23" s="232">
        <v>1</v>
      </c>
      <c r="C23" s="233" t="s">
        <v>374</v>
      </c>
      <c r="D23" s="159">
        <v>8000</v>
      </c>
      <c r="E23" s="159">
        <v>8000</v>
      </c>
      <c r="F23" s="418">
        <f>E23/D23</f>
        <v>1</v>
      </c>
      <c r="G23" s="142">
        <v>801</v>
      </c>
      <c r="H23" s="142">
        <v>80132</v>
      </c>
    </row>
    <row r="24" spans="2:8" ht="12">
      <c r="B24" s="7"/>
      <c r="C24" s="7"/>
      <c r="D24" s="8"/>
      <c r="E24" s="8"/>
      <c r="F24" s="360"/>
      <c r="G24" s="9"/>
      <c r="H24" s="9"/>
    </row>
    <row r="25" spans="2:8" ht="12">
      <c r="B25" s="157">
        <v>2</v>
      </c>
      <c r="C25" s="158" t="s">
        <v>301</v>
      </c>
      <c r="D25" s="159">
        <v>15000</v>
      </c>
      <c r="E25" s="159">
        <v>15000</v>
      </c>
      <c r="F25" s="418">
        <f>E25/D25</f>
        <v>1</v>
      </c>
      <c r="G25" s="157">
        <v>801</v>
      </c>
      <c r="H25" s="157">
        <v>80195</v>
      </c>
    </row>
    <row r="26" spans="2:8" ht="12">
      <c r="B26" s="157"/>
      <c r="C26" s="158" t="s">
        <v>111</v>
      </c>
      <c r="D26" s="159"/>
      <c r="E26" s="159"/>
      <c r="F26" s="418"/>
      <c r="G26" s="157"/>
      <c r="H26" s="157"/>
    </row>
    <row r="27" spans="2:8" ht="12">
      <c r="B27" s="157"/>
      <c r="C27" s="158"/>
      <c r="D27" s="159"/>
      <c r="E27" s="159"/>
      <c r="F27" s="418"/>
      <c r="G27" s="157"/>
      <c r="H27" s="157"/>
    </row>
    <row r="28" spans="2:8" ht="12" customHeight="1">
      <c r="B28" s="153">
        <v>3</v>
      </c>
      <c r="C28" s="154" t="s">
        <v>257</v>
      </c>
      <c r="D28" s="155">
        <f>SUM(D30:D37)</f>
        <v>52000</v>
      </c>
      <c r="E28" s="438">
        <f>SUM(E30:E37)</f>
        <v>52000</v>
      </c>
      <c r="F28" s="417">
        <f>E28/D28</f>
        <v>1</v>
      </c>
      <c r="G28" s="440">
        <v>921</v>
      </c>
      <c r="H28" s="153">
        <v>92120</v>
      </c>
    </row>
    <row r="29" spans="2:8" ht="12">
      <c r="B29" s="157"/>
      <c r="C29" s="158" t="s">
        <v>134</v>
      </c>
      <c r="D29" s="159"/>
      <c r="E29" s="439"/>
      <c r="F29" s="418"/>
      <c r="G29" s="222"/>
      <c r="H29" s="157"/>
    </row>
    <row r="30" spans="2:8" ht="12">
      <c r="B30" s="157"/>
      <c r="C30" s="86" t="s">
        <v>139</v>
      </c>
      <c r="D30" s="159">
        <v>15000</v>
      </c>
      <c r="E30" s="439">
        <v>15000</v>
      </c>
      <c r="F30" s="418">
        <f aca="true" t="shared" si="0" ref="F30:F37">E30/D30</f>
        <v>1</v>
      </c>
      <c r="G30" s="222"/>
      <c r="H30" s="157"/>
    </row>
    <row r="31" spans="2:8" ht="12">
      <c r="B31" s="157"/>
      <c r="C31" s="86" t="s">
        <v>140</v>
      </c>
      <c r="D31" s="159">
        <v>6000</v>
      </c>
      <c r="E31" s="439">
        <v>6000</v>
      </c>
      <c r="F31" s="418">
        <f t="shared" si="0"/>
        <v>1</v>
      </c>
      <c r="G31" s="222"/>
      <c r="H31" s="157"/>
    </row>
    <row r="32" spans="2:8" ht="12">
      <c r="B32" s="157"/>
      <c r="C32" s="86" t="s">
        <v>141</v>
      </c>
      <c r="D32" s="159">
        <v>9000</v>
      </c>
      <c r="E32" s="439">
        <v>9000</v>
      </c>
      <c r="F32" s="418">
        <f t="shared" si="0"/>
        <v>1</v>
      </c>
      <c r="G32" s="222"/>
      <c r="H32" s="157"/>
    </row>
    <row r="33" spans="2:8" ht="12">
      <c r="B33" s="157"/>
      <c r="C33" s="86" t="s">
        <v>142</v>
      </c>
      <c r="D33" s="159">
        <v>4000</v>
      </c>
      <c r="E33" s="439">
        <v>4000</v>
      </c>
      <c r="F33" s="418">
        <f t="shared" si="0"/>
        <v>1</v>
      </c>
      <c r="G33" s="222"/>
      <c r="H33" s="157"/>
    </row>
    <row r="34" spans="2:8" ht="12">
      <c r="B34" s="90"/>
      <c r="C34" s="89" t="s">
        <v>150</v>
      </c>
      <c r="D34" s="92">
        <v>5000</v>
      </c>
      <c r="E34" s="291">
        <v>5000</v>
      </c>
      <c r="F34" s="418">
        <f t="shared" si="0"/>
        <v>1</v>
      </c>
      <c r="G34" s="222"/>
      <c r="H34" s="157"/>
    </row>
    <row r="35" spans="2:8" ht="12">
      <c r="B35" s="90"/>
      <c r="C35" s="89" t="s">
        <v>357</v>
      </c>
      <c r="D35" s="92">
        <v>4000</v>
      </c>
      <c r="E35" s="291">
        <v>4000</v>
      </c>
      <c r="F35" s="418">
        <f t="shared" si="0"/>
        <v>1</v>
      </c>
      <c r="G35" s="222"/>
      <c r="H35" s="157"/>
    </row>
    <row r="36" spans="2:8" ht="12">
      <c r="B36" s="90"/>
      <c r="C36" s="89" t="s">
        <v>409</v>
      </c>
      <c r="D36" s="92">
        <v>3000</v>
      </c>
      <c r="E36" s="291">
        <v>3000</v>
      </c>
      <c r="F36" s="418">
        <f t="shared" si="0"/>
        <v>1</v>
      </c>
      <c r="G36" s="222"/>
      <c r="H36" s="157"/>
    </row>
    <row r="37" spans="2:8" ht="12">
      <c r="B37" s="90"/>
      <c r="C37" s="89" t="s">
        <v>413</v>
      </c>
      <c r="D37" s="92">
        <v>6000</v>
      </c>
      <c r="E37" s="291">
        <v>6000</v>
      </c>
      <c r="F37" s="418">
        <f t="shared" si="0"/>
        <v>1</v>
      </c>
      <c r="G37" s="222"/>
      <c r="H37" s="157"/>
    </row>
    <row r="38" spans="2:8" ht="12">
      <c r="B38" s="94"/>
      <c r="C38" s="160"/>
      <c r="D38" s="95"/>
      <c r="E38" s="293"/>
      <c r="F38" s="434"/>
      <c r="G38" s="224"/>
      <c r="H38" s="156"/>
    </row>
    <row r="39" spans="2:8" ht="12">
      <c r="B39" s="90">
        <v>4</v>
      </c>
      <c r="C39" s="90" t="s">
        <v>479</v>
      </c>
      <c r="D39" s="92">
        <v>50000</v>
      </c>
      <c r="E39" s="92">
        <v>50000</v>
      </c>
      <c r="F39" s="435">
        <f>E39/D39</f>
        <v>1</v>
      </c>
      <c r="G39" s="157">
        <v>921</v>
      </c>
      <c r="H39" s="157">
        <v>92195</v>
      </c>
    </row>
    <row r="40" spans="2:8" ht="12">
      <c r="B40" s="90"/>
      <c r="C40" s="90" t="s">
        <v>302</v>
      </c>
      <c r="D40" s="92"/>
      <c r="E40" s="92"/>
      <c r="F40" s="435"/>
      <c r="G40" s="157"/>
      <c r="H40" s="157"/>
    </row>
    <row r="41" spans="2:8" ht="12">
      <c r="B41" s="94"/>
      <c r="C41" s="160"/>
      <c r="D41" s="141"/>
      <c r="E41" s="141"/>
      <c r="F41" s="436"/>
      <c r="G41" s="156"/>
      <c r="H41" s="156"/>
    </row>
    <row r="42" spans="2:8" ht="12">
      <c r="B42" s="137">
        <v>5</v>
      </c>
      <c r="C42" s="137" t="s">
        <v>199</v>
      </c>
      <c r="D42" s="161">
        <f>SUM(D44:D54)</f>
        <v>205000</v>
      </c>
      <c r="E42" s="161">
        <f>SUM(E44:E54)</f>
        <v>203815</v>
      </c>
      <c r="F42" s="433">
        <f>E42/D42</f>
        <v>0.994219512195122</v>
      </c>
      <c r="G42" s="153">
        <v>926</v>
      </c>
      <c r="H42" s="153">
        <v>92695</v>
      </c>
    </row>
    <row r="43" spans="2:8" ht="12">
      <c r="B43" s="90"/>
      <c r="C43" s="90" t="s">
        <v>98</v>
      </c>
      <c r="D43" s="92"/>
      <c r="E43" s="92"/>
      <c r="F43" s="435"/>
      <c r="G43" s="157"/>
      <c r="H43" s="157"/>
    </row>
    <row r="44" spans="2:8" ht="12">
      <c r="B44" s="90"/>
      <c r="C44" s="89" t="s">
        <v>146</v>
      </c>
      <c r="D44" s="92">
        <v>116000</v>
      </c>
      <c r="E44" s="92">
        <v>116000</v>
      </c>
      <c r="F44" s="435">
        <f>E44/D44</f>
        <v>1</v>
      </c>
      <c r="G44" s="157"/>
      <c r="H44" s="157"/>
    </row>
    <row r="45" spans="2:8" ht="12">
      <c r="B45" s="90"/>
      <c r="C45" s="89" t="s">
        <v>145</v>
      </c>
      <c r="D45" s="92">
        <v>10000</v>
      </c>
      <c r="E45" s="92">
        <v>10000</v>
      </c>
      <c r="F45" s="435">
        <f aca="true" t="shared" si="1" ref="F45:F54">E45/D45</f>
        <v>1</v>
      </c>
      <c r="G45" s="157"/>
      <c r="H45" s="157"/>
    </row>
    <row r="46" spans="2:8" ht="12">
      <c r="B46" s="90"/>
      <c r="C46" s="89" t="s">
        <v>143</v>
      </c>
      <c r="D46" s="92">
        <v>25000</v>
      </c>
      <c r="E46" s="92">
        <v>25000</v>
      </c>
      <c r="F46" s="435">
        <f t="shared" si="1"/>
        <v>1</v>
      </c>
      <c r="G46" s="157"/>
      <c r="H46" s="157"/>
    </row>
    <row r="47" spans="2:8" ht="12">
      <c r="B47" s="90"/>
      <c r="C47" s="89" t="s">
        <v>200</v>
      </c>
      <c r="D47" s="92">
        <v>9000</v>
      </c>
      <c r="E47" s="92">
        <v>9000</v>
      </c>
      <c r="F47" s="435">
        <f t="shared" si="1"/>
        <v>1</v>
      </c>
      <c r="G47" s="157"/>
      <c r="H47" s="157"/>
    </row>
    <row r="48" spans="2:8" ht="12">
      <c r="B48" s="90"/>
      <c r="C48" s="89" t="s">
        <v>144</v>
      </c>
      <c r="D48" s="92">
        <v>9000</v>
      </c>
      <c r="E48" s="92">
        <v>7700</v>
      </c>
      <c r="F48" s="435">
        <f t="shared" si="1"/>
        <v>0.8555555555555555</v>
      </c>
      <c r="G48" s="157"/>
      <c r="H48" s="157"/>
    </row>
    <row r="49" spans="2:8" ht="12">
      <c r="B49" s="90"/>
      <c r="C49" s="89" t="s">
        <v>147</v>
      </c>
      <c r="D49" s="92">
        <v>12000</v>
      </c>
      <c r="E49" s="92">
        <v>12115</v>
      </c>
      <c r="F49" s="435">
        <f t="shared" si="1"/>
        <v>1.0095833333333333</v>
      </c>
      <c r="G49" s="157"/>
      <c r="H49" s="157"/>
    </row>
    <row r="50" spans="2:8" ht="12">
      <c r="B50" s="90"/>
      <c r="C50" s="89" t="s">
        <v>299</v>
      </c>
      <c r="D50" s="221">
        <v>2000</v>
      </c>
      <c r="E50" s="221">
        <v>2000</v>
      </c>
      <c r="F50" s="435">
        <f t="shared" si="1"/>
        <v>1</v>
      </c>
      <c r="G50" s="157"/>
      <c r="H50" s="222"/>
    </row>
    <row r="51" spans="2:8" ht="12">
      <c r="B51" s="90"/>
      <c r="C51" s="89" t="s">
        <v>300</v>
      </c>
      <c r="D51" s="221">
        <v>9000</v>
      </c>
      <c r="E51" s="221">
        <v>9000</v>
      </c>
      <c r="F51" s="435">
        <f t="shared" si="1"/>
        <v>1</v>
      </c>
      <c r="G51" s="157"/>
      <c r="H51" s="222"/>
    </row>
    <row r="52" spans="2:8" ht="12">
      <c r="B52" s="90"/>
      <c r="C52" s="89" t="s">
        <v>358</v>
      </c>
      <c r="D52" s="221">
        <v>2000</v>
      </c>
      <c r="E52" s="221">
        <v>2000</v>
      </c>
      <c r="F52" s="435">
        <f t="shared" si="1"/>
        <v>1</v>
      </c>
      <c r="G52" s="157"/>
      <c r="H52" s="222"/>
    </row>
    <row r="53" spans="2:8" ht="12">
      <c r="B53" s="90"/>
      <c r="C53" s="89" t="s">
        <v>375</v>
      </c>
      <c r="D53" s="221">
        <v>2000</v>
      </c>
      <c r="E53" s="221">
        <v>2000</v>
      </c>
      <c r="F53" s="435">
        <f t="shared" si="1"/>
        <v>1</v>
      </c>
      <c r="G53" s="157"/>
      <c r="H53" s="222"/>
    </row>
    <row r="54" spans="2:8" ht="12">
      <c r="B54" s="90"/>
      <c r="C54" s="90" t="s">
        <v>481</v>
      </c>
      <c r="D54" s="221">
        <v>9000</v>
      </c>
      <c r="E54" s="221">
        <v>9000</v>
      </c>
      <c r="F54" s="435">
        <f t="shared" si="1"/>
        <v>1</v>
      </c>
      <c r="G54" s="157"/>
      <c r="H54" s="222"/>
    </row>
    <row r="55" spans="2:8" ht="12">
      <c r="B55" s="94"/>
      <c r="C55" s="160"/>
      <c r="D55" s="223"/>
      <c r="E55" s="223"/>
      <c r="F55" s="437"/>
      <c r="G55" s="156"/>
      <c r="H55" s="224"/>
    </row>
    <row r="56" spans="2:8" ht="12.75">
      <c r="B56" s="36"/>
      <c r="C56" s="99" t="s">
        <v>84</v>
      </c>
      <c r="D56" s="100">
        <f>SUM(D23,D25,D28,D39,D42,)</f>
        <v>330000</v>
      </c>
      <c r="E56" s="100">
        <f>SUM(E23,E25,E28,E39,E42,)</f>
        <v>328815</v>
      </c>
      <c r="F56" s="441">
        <f>E56/D56</f>
        <v>0.9964090909090909</v>
      </c>
      <c r="G56" s="118"/>
      <c r="H56" s="40"/>
    </row>
    <row r="57" spans="4:6" ht="12">
      <c r="D57" s="54"/>
      <c r="E57" s="54"/>
      <c r="F57" s="54"/>
    </row>
    <row r="58" spans="4:6" ht="12">
      <c r="D58" s="54"/>
      <c r="E58" s="54"/>
      <c r="F58" s="54"/>
    </row>
    <row r="59" spans="2:8" ht="12">
      <c r="B59" s="6" t="s">
        <v>20</v>
      </c>
      <c r="C59" s="25" t="s">
        <v>109</v>
      </c>
      <c r="D59" s="6" t="s">
        <v>537</v>
      </c>
      <c r="E59" s="115" t="s">
        <v>496</v>
      </c>
      <c r="F59" s="115" t="s">
        <v>498</v>
      </c>
      <c r="G59" s="115" t="s">
        <v>48</v>
      </c>
      <c r="H59" s="6" t="s">
        <v>99</v>
      </c>
    </row>
    <row r="60" spans="2:8" ht="12">
      <c r="B60" s="59"/>
      <c r="C60" s="119"/>
      <c r="D60" s="59" t="s">
        <v>630</v>
      </c>
      <c r="E60" s="117"/>
      <c r="F60" s="117" t="s">
        <v>518</v>
      </c>
      <c r="G60" s="117"/>
      <c r="H60" s="59"/>
    </row>
    <row r="61" spans="2:8" ht="12">
      <c r="B61" s="7"/>
      <c r="C61" s="26"/>
      <c r="D61" s="8" t="s">
        <v>178</v>
      </c>
      <c r="E61" s="8" t="s">
        <v>178</v>
      </c>
      <c r="F61" s="226" t="s">
        <v>500</v>
      </c>
      <c r="G61" s="40"/>
      <c r="H61" s="9"/>
    </row>
    <row r="62" spans="2:8" ht="12">
      <c r="B62" s="137">
        <v>1</v>
      </c>
      <c r="C62" s="137" t="s">
        <v>110</v>
      </c>
      <c r="D62" s="161">
        <v>460000</v>
      </c>
      <c r="E62" s="161">
        <v>445000</v>
      </c>
      <c r="F62" s="433">
        <f>E62/D62</f>
        <v>0.967391304347826</v>
      </c>
      <c r="G62" s="153">
        <v>921</v>
      </c>
      <c r="H62" s="153">
        <v>92109</v>
      </c>
    </row>
    <row r="63" spans="2:8" ht="12">
      <c r="B63" s="94"/>
      <c r="C63" s="94"/>
      <c r="D63" s="95"/>
      <c r="E63" s="95"/>
      <c r="F63" s="434"/>
      <c r="G63" s="156"/>
      <c r="H63" s="156"/>
    </row>
    <row r="64" spans="2:8" ht="12">
      <c r="B64" s="137">
        <v>2</v>
      </c>
      <c r="C64" s="137" t="s">
        <v>198</v>
      </c>
      <c r="D64" s="161">
        <v>321000</v>
      </c>
      <c r="E64" s="161">
        <v>321000</v>
      </c>
      <c r="F64" s="433">
        <f>E64/D64</f>
        <v>1</v>
      </c>
      <c r="G64" s="153">
        <v>921</v>
      </c>
      <c r="H64" s="153">
        <v>92116</v>
      </c>
    </row>
    <row r="65" spans="2:8" ht="12">
      <c r="B65" s="94"/>
      <c r="C65" s="94"/>
      <c r="D65" s="95"/>
      <c r="E65" s="95"/>
      <c r="F65" s="435"/>
      <c r="G65" s="156"/>
      <c r="H65" s="156"/>
    </row>
    <row r="66" spans="2:8" ht="12.75">
      <c r="B66" s="36"/>
      <c r="C66" s="99" t="s">
        <v>84</v>
      </c>
      <c r="D66" s="100">
        <f>SUM(D62:D65)</f>
        <v>781000</v>
      </c>
      <c r="E66" s="100">
        <f>SUM(E62:E65)</f>
        <v>766000</v>
      </c>
      <c r="F66" s="441">
        <f>E66/D66</f>
        <v>0.9807938540332907</v>
      </c>
      <c r="G66" s="118"/>
      <c r="H66" s="40"/>
    </row>
    <row r="67" spans="4:6" ht="12">
      <c r="D67" s="54"/>
      <c r="E67" s="54"/>
      <c r="F67" s="54"/>
    </row>
    <row r="68" spans="2:6" ht="12">
      <c r="B68" s="3"/>
      <c r="C68" s="3"/>
      <c r="D68" s="55"/>
      <c r="E68" s="55"/>
      <c r="F68" s="55"/>
    </row>
    <row r="69" spans="2:6" ht="12">
      <c r="B69" s="3"/>
      <c r="C69" s="3"/>
      <c r="D69" s="55"/>
      <c r="E69" s="55"/>
      <c r="F69" s="55"/>
    </row>
    <row r="70" spans="2:6" ht="12.75">
      <c r="B70" s="3"/>
      <c r="C70" s="10" t="s">
        <v>639</v>
      </c>
      <c r="D70" s="23">
        <f>SUM(D56,D66,)</f>
        <v>1111000</v>
      </c>
      <c r="E70" s="23">
        <f>SUM(E56,E66,)</f>
        <v>1094815</v>
      </c>
      <c r="F70" s="441">
        <f>E70/D70</f>
        <v>0.9854320432043204</v>
      </c>
    </row>
    <row r="71" spans="2:6" ht="12">
      <c r="B71" s="3"/>
      <c r="C71" s="3"/>
      <c r="D71" s="55"/>
      <c r="E71" s="55"/>
      <c r="F71" s="55"/>
    </row>
    <row r="72" spans="2:6" ht="12">
      <c r="B72" s="3"/>
      <c r="C72" s="3"/>
      <c r="D72" s="55"/>
      <c r="E72" s="55"/>
      <c r="F72" s="55"/>
    </row>
    <row r="73" spans="2:6" ht="12">
      <c r="B73" s="3"/>
      <c r="C73" s="3"/>
      <c r="D73" s="55"/>
      <c r="E73" s="55"/>
      <c r="F73" s="55"/>
    </row>
    <row r="74" spans="2:6" ht="12">
      <c r="B74" s="3"/>
      <c r="C74" s="3"/>
      <c r="D74" s="55"/>
      <c r="E74" s="55"/>
      <c r="F74" s="55"/>
    </row>
    <row r="75" spans="2:6" ht="12">
      <c r="B75" s="3"/>
      <c r="C75" s="3"/>
      <c r="D75" s="55"/>
      <c r="E75" s="55"/>
      <c r="F75" s="55"/>
    </row>
    <row r="76" spans="2:6" ht="12">
      <c r="B76" s="3"/>
      <c r="C76" s="3"/>
      <c r="D76" s="55"/>
      <c r="E76" s="55"/>
      <c r="F76" s="55"/>
    </row>
    <row r="77" spans="2:6" ht="12">
      <c r="B77" s="3"/>
      <c r="C77" s="3"/>
      <c r="D77" s="55"/>
      <c r="E77" s="55"/>
      <c r="F77" s="55"/>
    </row>
    <row r="78" spans="2:6" ht="12">
      <c r="B78" s="3"/>
      <c r="C78" s="3"/>
      <c r="D78" s="55"/>
      <c r="E78" s="55"/>
      <c r="F78" s="55"/>
    </row>
    <row r="79" spans="2:6" ht="12">
      <c r="B79" s="3"/>
      <c r="C79" s="3"/>
      <c r="D79" s="55"/>
      <c r="E79" s="55"/>
      <c r="F79" s="55"/>
    </row>
    <row r="80" spans="2:6" ht="12">
      <c r="B80" s="3"/>
      <c r="C80" s="3"/>
      <c r="D80" s="55"/>
      <c r="E80" s="55"/>
      <c r="F80" s="55"/>
    </row>
    <row r="81" spans="2:6" ht="12">
      <c r="B81" s="3"/>
      <c r="C81" s="3"/>
      <c r="D81" s="55"/>
      <c r="E81" s="55"/>
      <c r="F81" s="55"/>
    </row>
    <row r="82" spans="2:6" ht="12">
      <c r="B82" s="3"/>
      <c r="C82" s="3"/>
      <c r="D82" s="55"/>
      <c r="E82" s="55"/>
      <c r="F82" s="55"/>
    </row>
    <row r="83" spans="2:6" ht="12">
      <c r="B83" s="3"/>
      <c r="C83" s="3"/>
      <c r="D83" s="55"/>
      <c r="E83" s="55"/>
      <c r="F83" s="55"/>
    </row>
    <row r="84" spans="2:6" ht="12">
      <c r="B84" s="3"/>
      <c r="C84" s="3"/>
      <c r="D84" s="55"/>
      <c r="E84" s="55"/>
      <c r="F84" s="55"/>
    </row>
    <row r="85" spans="2:6" ht="12">
      <c r="B85" s="3"/>
      <c r="C85" s="3"/>
      <c r="D85" s="55"/>
      <c r="E85" s="55"/>
      <c r="F85" s="55"/>
    </row>
    <row r="86" spans="2:6" ht="12">
      <c r="B86" s="3"/>
      <c r="C86" s="3"/>
      <c r="D86" s="55"/>
      <c r="E86" s="55"/>
      <c r="F86" s="55"/>
    </row>
    <row r="87" spans="2:6" ht="12">
      <c r="B87" s="3"/>
      <c r="C87" s="3"/>
      <c r="D87" s="55"/>
      <c r="E87" s="55"/>
      <c r="F87" s="55"/>
    </row>
    <row r="88" spans="2:6" ht="12">
      <c r="B88" s="3"/>
      <c r="C88" s="3"/>
      <c r="D88" s="55"/>
      <c r="E88" s="55"/>
      <c r="F88" s="55"/>
    </row>
    <row r="89" spans="2:6" ht="12">
      <c r="B89" s="3"/>
      <c r="C89" s="3"/>
      <c r="D89" s="55"/>
      <c r="E89" s="55"/>
      <c r="F89" s="55"/>
    </row>
    <row r="90" spans="2:6" ht="12">
      <c r="B90" s="3"/>
      <c r="C90" s="3"/>
      <c r="D90" s="55"/>
      <c r="E90" s="55"/>
      <c r="F90" s="55"/>
    </row>
    <row r="91" spans="2:6" ht="12">
      <c r="B91" s="3"/>
      <c r="C91" s="3"/>
      <c r="D91" s="55"/>
      <c r="E91" s="55"/>
      <c r="F91" s="55"/>
    </row>
    <row r="92" spans="2:6" ht="12">
      <c r="B92" s="3"/>
      <c r="C92" s="3"/>
      <c r="D92" s="55"/>
      <c r="E92" s="55"/>
      <c r="F92" s="55"/>
    </row>
    <row r="93" spans="2:6" ht="12">
      <c r="B93" s="3"/>
      <c r="C93" s="3"/>
      <c r="D93" s="55"/>
      <c r="E93" s="55"/>
      <c r="F93" s="55"/>
    </row>
    <row r="94" spans="2:6" ht="12">
      <c r="B94" s="3"/>
      <c r="C94" s="3"/>
      <c r="D94" s="55"/>
      <c r="E94" s="55"/>
      <c r="F94" s="55"/>
    </row>
    <row r="95" spans="2:6" ht="12">
      <c r="B95" s="3"/>
      <c r="C95" s="3"/>
      <c r="D95" s="55"/>
      <c r="E95" s="55"/>
      <c r="F95" s="55"/>
    </row>
    <row r="96" spans="2:6" ht="12">
      <c r="B96" s="3"/>
      <c r="C96" s="3"/>
      <c r="D96" s="55"/>
      <c r="E96" s="55"/>
      <c r="F96" s="55"/>
    </row>
    <row r="97" spans="2:6" ht="12">
      <c r="B97" s="3"/>
      <c r="C97" s="3"/>
      <c r="D97" s="55"/>
      <c r="E97" s="55"/>
      <c r="F97" s="55"/>
    </row>
    <row r="98" spans="2:6" ht="12">
      <c r="B98" s="3"/>
      <c r="C98" s="3"/>
      <c r="D98" s="55"/>
      <c r="E98" s="55"/>
      <c r="F98" s="55"/>
    </row>
    <row r="99" spans="2:6" ht="12">
      <c r="B99" s="3"/>
      <c r="C99" s="3"/>
      <c r="D99" s="55"/>
      <c r="E99" s="55"/>
      <c r="F99" s="55"/>
    </row>
    <row r="100" spans="2:6" ht="12">
      <c r="B100" s="3"/>
      <c r="C100" s="3"/>
      <c r="D100" s="55"/>
      <c r="E100" s="55"/>
      <c r="F100" s="55"/>
    </row>
    <row r="101" spans="2:6" ht="12">
      <c r="B101" s="3"/>
      <c r="C101" s="3"/>
      <c r="D101" s="55"/>
      <c r="E101" s="55"/>
      <c r="F101" s="55"/>
    </row>
    <row r="102" spans="2:6" ht="12">
      <c r="B102" s="3"/>
      <c r="C102" s="3"/>
      <c r="D102" s="55"/>
      <c r="E102" s="55"/>
      <c r="F102" s="55"/>
    </row>
    <row r="103" spans="2:6" ht="12">
      <c r="B103" s="3"/>
      <c r="C103" s="3"/>
      <c r="D103" s="55"/>
      <c r="E103" s="55"/>
      <c r="F103" s="55"/>
    </row>
    <row r="104" spans="2:6" ht="12">
      <c r="B104" s="3"/>
      <c r="C104" s="3"/>
      <c r="D104" s="55"/>
      <c r="E104" s="55"/>
      <c r="F104" s="55"/>
    </row>
    <row r="105" spans="2:6" ht="12">
      <c r="B105" s="3"/>
      <c r="C105" s="3"/>
      <c r="D105" s="55"/>
      <c r="E105" s="55"/>
      <c r="F105" s="55"/>
    </row>
    <row r="106" spans="2:6" ht="12">
      <c r="B106" s="3"/>
      <c r="C106" s="3"/>
      <c r="D106" s="55"/>
      <c r="E106" s="55"/>
      <c r="F106" s="55"/>
    </row>
    <row r="107" spans="2:6" ht="12">
      <c r="B107" s="3"/>
      <c r="C107" s="3"/>
      <c r="D107" s="55"/>
      <c r="E107" s="55"/>
      <c r="F107" s="55"/>
    </row>
    <row r="108" spans="2:6" ht="11.25">
      <c r="B108" s="3"/>
      <c r="C108" s="3"/>
      <c r="D108" s="3"/>
      <c r="E108" s="3"/>
      <c r="F108" s="3"/>
    </row>
    <row r="109" spans="2:6" ht="11.25">
      <c r="B109" s="3"/>
      <c r="C109" s="3"/>
      <c r="D109" s="3"/>
      <c r="E109" s="3"/>
      <c r="F109" s="3"/>
    </row>
    <row r="110" spans="2:6" ht="11.25">
      <c r="B110" s="3"/>
      <c r="C110" s="3"/>
      <c r="D110" s="3"/>
      <c r="E110" s="3"/>
      <c r="F110" s="3"/>
    </row>
    <row r="111" spans="2:6" ht="11.25">
      <c r="B111" s="3"/>
      <c r="C111" s="3"/>
      <c r="D111" s="3"/>
      <c r="E111" s="3"/>
      <c r="F111" s="3"/>
    </row>
    <row r="112" spans="2:6" ht="11.25">
      <c r="B112" s="3"/>
      <c r="C112" s="3"/>
      <c r="D112" s="3"/>
      <c r="E112" s="3"/>
      <c r="F112" s="3"/>
    </row>
    <row r="113" spans="2:6" ht="11.25">
      <c r="B113" s="3"/>
      <c r="C113" s="3"/>
      <c r="D113" s="3"/>
      <c r="E113" s="3"/>
      <c r="F113" s="3"/>
    </row>
    <row r="114" spans="2:6" ht="11.25">
      <c r="B114" s="3"/>
      <c r="C114" s="3"/>
      <c r="D114" s="3"/>
      <c r="E114" s="3"/>
      <c r="F114" s="3"/>
    </row>
    <row r="115" spans="2:6" ht="11.25">
      <c r="B115" s="3"/>
      <c r="C115" s="3"/>
      <c r="D115" s="3"/>
      <c r="E115" s="3"/>
      <c r="F115" s="3"/>
    </row>
    <row r="116" spans="2:6" ht="11.25">
      <c r="B116" s="3"/>
      <c r="C116" s="3"/>
      <c r="D116" s="3"/>
      <c r="E116" s="3"/>
      <c r="F116" s="3"/>
    </row>
    <row r="117" spans="2:6" ht="11.25">
      <c r="B117" s="3"/>
      <c r="C117" s="3"/>
      <c r="D117" s="3"/>
      <c r="E117" s="3"/>
      <c r="F117" s="3"/>
    </row>
    <row r="118" spans="2:6" ht="11.25">
      <c r="B118" s="3"/>
      <c r="C118" s="3"/>
      <c r="D118" s="3"/>
      <c r="E118" s="3"/>
      <c r="F118" s="3"/>
    </row>
    <row r="119" spans="2:6" ht="11.25">
      <c r="B119" s="3"/>
      <c r="C119" s="3"/>
      <c r="D119" s="3"/>
      <c r="E119" s="3"/>
      <c r="F119" s="3"/>
    </row>
    <row r="120" spans="2:6" ht="11.25">
      <c r="B120" s="3"/>
      <c r="C120" s="3"/>
      <c r="D120" s="3"/>
      <c r="E120" s="3"/>
      <c r="F120" s="3"/>
    </row>
    <row r="121" spans="2:6" ht="11.25">
      <c r="B121" s="3"/>
      <c r="C121" s="3"/>
      <c r="D121" s="3"/>
      <c r="E121" s="3"/>
      <c r="F121" s="3"/>
    </row>
    <row r="122" spans="2:6" ht="11.25">
      <c r="B122" s="3"/>
      <c r="C122" s="3"/>
      <c r="D122" s="3"/>
      <c r="E122" s="3"/>
      <c r="F122" s="3"/>
    </row>
    <row r="123" spans="2:6" ht="11.25">
      <c r="B123" s="3"/>
      <c r="C123" s="3"/>
      <c r="D123" s="3"/>
      <c r="E123" s="3"/>
      <c r="F123" s="3"/>
    </row>
    <row r="124" spans="2:6" ht="11.25">
      <c r="B124" s="3"/>
      <c r="C124" s="3"/>
      <c r="D124" s="3"/>
      <c r="E124" s="3"/>
      <c r="F124" s="3"/>
    </row>
    <row r="125" spans="2:6" ht="11.25">
      <c r="B125" s="3"/>
      <c r="C125" s="3"/>
      <c r="D125" s="3"/>
      <c r="E125" s="3"/>
      <c r="F125" s="3"/>
    </row>
    <row r="126" spans="2:6" ht="11.25">
      <c r="B126" s="3"/>
      <c r="C126" s="3"/>
      <c r="D126" s="3"/>
      <c r="E126" s="3"/>
      <c r="F126" s="3"/>
    </row>
    <row r="127" spans="2:6" ht="11.25">
      <c r="B127" s="3"/>
      <c r="C127" s="3"/>
      <c r="D127" s="3"/>
      <c r="E127" s="3"/>
      <c r="F127" s="3"/>
    </row>
    <row r="128" spans="2:6" ht="11.25">
      <c r="B128" s="3"/>
      <c r="C128" s="3"/>
      <c r="D128" s="3"/>
      <c r="E128" s="3"/>
      <c r="F128" s="3"/>
    </row>
    <row r="129" spans="2:6" ht="11.25">
      <c r="B129" s="3"/>
      <c r="C129" s="3"/>
      <c r="D129" s="3"/>
      <c r="E129" s="3"/>
      <c r="F129" s="3"/>
    </row>
    <row r="130" spans="2:6" ht="11.25">
      <c r="B130" s="3"/>
      <c r="C130" s="3"/>
      <c r="D130" s="3"/>
      <c r="E130" s="3"/>
      <c r="F130" s="3"/>
    </row>
    <row r="131" spans="2:6" ht="11.25">
      <c r="B131" s="3"/>
      <c r="C131" s="3"/>
      <c r="D131" s="3"/>
      <c r="E131" s="3"/>
      <c r="F131" s="3"/>
    </row>
    <row r="132" spans="2:6" ht="11.25">
      <c r="B132" s="3"/>
      <c r="C132" s="3"/>
      <c r="D132" s="3"/>
      <c r="E132" s="3"/>
      <c r="F132" s="3"/>
    </row>
    <row r="133" spans="2:6" ht="11.25">
      <c r="B133" s="3"/>
      <c r="C133" s="3"/>
      <c r="D133" s="3"/>
      <c r="E133" s="3"/>
      <c r="F133" s="3"/>
    </row>
    <row r="134" spans="2:6" ht="11.25">
      <c r="B134" s="3"/>
      <c r="C134" s="3"/>
      <c r="D134" s="3"/>
      <c r="E134" s="3"/>
      <c r="F134" s="3"/>
    </row>
    <row r="135" spans="2:6" ht="11.25">
      <c r="B135" s="3"/>
      <c r="C135" s="3"/>
      <c r="D135" s="3"/>
      <c r="E135" s="3"/>
      <c r="F135" s="3"/>
    </row>
    <row r="136" spans="2:6" ht="11.25">
      <c r="B136" s="3"/>
      <c r="C136" s="3"/>
      <c r="D136" s="3"/>
      <c r="E136" s="3"/>
      <c r="F136" s="3"/>
    </row>
    <row r="137" spans="2:6" ht="11.25">
      <c r="B137" s="3"/>
      <c r="C137" s="3"/>
      <c r="D137" s="3"/>
      <c r="E137" s="3"/>
      <c r="F137" s="3"/>
    </row>
    <row r="138" spans="2:6" ht="11.25">
      <c r="B138" s="3"/>
      <c r="C138" s="3"/>
      <c r="D138" s="3"/>
      <c r="E138" s="3"/>
      <c r="F138" s="3"/>
    </row>
    <row r="139" spans="2:6" ht="11.25">
      <c r="B139" s="3"/>
      <c r="C139" s="3"/>
      <c r="D139" s="3"/>
      <c r="E139" s="3"/>
      <c r="F139" s="3"/>
    </row>
    <row r="140" spans="2:6" ht="11.25">
      <c r="B140" s="3"/>
      <c r="C140" s="3"/>
      <c r="D140" s="3"/>
      <c r="E140" s="3"/>
      <c r="F140" s="3"/>
    </row>
    <row r="141" spans="2:6" ht="11.25">
      <c r="B141" s="3"/>
      <c r="C141" s="3"/>
      <c r="D141" s="3"/>
      <c r="E141" s="3"/>
      <c r="F141" s="3"/>
    </row>
    <row r="142" spans="2:6" ht="11.25">
      <c r="B142" s="3"/>
      <c r="C142" s="3"/>
      <c r="D142" s="3"/>
      <c r="E142" s="3"/>
      <c r="F142" s="3"/>
    </row>
    <row r="143" spans="2:6" ht="11.25">
      <c r="B143" s="3"/>
      <c r="C143" s="3"/>
      <c r="D143" s="3"/>
      <c r="E143" s="3"/>
      <c r="F143" s="3"/>
    </row>
    <row r="144" spans="2:6" ht="11.25">
      <c r="B144" s="3"/>
      <c r="C144" s="3"/>
      <c r="D144" s="3"/>
      <c r="E144" s="3"/>
      <c r="F144" s="3"/>
    </row>
    <row r="145" spans="2:6" ht="11.25">
      <c r="B145" s="3"/>
      <c r="C145" s="3"/>
      <c r="D145" s="3"/>
      <c r="E145" s="3"/>
      <c r="F145" s="3"/>
    </row>
    <row r="146" spans="2:6" ht="11.25">
      <c r="B146" s="3"/>
      <c r="C146" s="3"/>
      <c r="D146" s="3"/>
      <c r="E146" s="3"/>
      <c r="F146" s="3"/>
    </row>
    <row r="147" spans="2:6" ht="11.25">
      <c r="B147" s="3"/>
      <c r="C147" s="3"/>
      <c r="D147" s="3"/>
      <c r="E147" s="3"/>
      <c r="F147" s="3"/>
    </row>
    <row r="148" spans="2:6" ht="11.25">
      <c r="B148" s="3"/>
      <c r="C148" s="3"/>
      <c r="D148" s="3"/>
      <c r="E148" s="3"/>
      <c r="F148" s="3"/>
    </row>
    <row r="149" spans="2:6" ht="11.25">
      <c r="B149" s="3"/>
      <c r="C149" s="3"/>
      <c r="D149" s="3"/>
      <c r="E149" s="3"/>
      <c r="F149" s="3"/>
    </row>
    <row r="150" spans="2:6" ht="11.25">
      <c r="B150" s="3"/>
      <c r="C150" s="3"/>
      <c r="D150" s="3"/>
      <c r="E150" s="3"/>
      <c r="F150" s="3"/>
    </row>
    <row r="151" spans="2:6" ht="11.25">
      <c r="B151" s="3"/>
      <c r="C151" s="3"/>
      <c r="D151" s="3"/>
      <c r="E151" s="3"/>
      <c r="F151" s="3"/>
    </row>
    <row r="152" spans="2:6" ht="11.25">
      <c r="B152" s="3"/>
      <c r="C152" s="3"/>
      <c r="D152" s="3"/>
      <c r="E152" s="3"/>
      <c r="F152" s="3"/>
    </row>
    <row r="153" spans="2:6" ht="11.25">
      <c r="B153" s="3"/>
      <c r="C153" s="3"/>
      <c r="D153" s="3"/>
      <c r="E153" s="3"/>
      <c r="F153" s="3"/>
    </row>
    <row r="154" spans="2:6" ht="11.25">
      <c r="B154" s="3"/>
      <c r="C154" s="3"/>
      <c r="D154" s="3"/>
      <c r="E154" s="3"/>
      <c r="F154" s="3"/>
    </row>
    <row r="155" spans="2:6" ht="11.25">
      <c r="B155" s="3"/>
      <c r="C155" s="3"/>
      <c r="D155" s="3"/>
      <c r="E155" s="3"/>
      <c r="F155" s="3"/>
    </row>
    <row r="156" spans="2:6" ht="11.25">
      <c r="B156" s="3"/>
      <c r="C156" s="3"/>
      <c r="D156" s="3"/>
      <c r="E156" s="3"/>
      <c r="F156" s="3"/>
    </row>
    <row r="157" spans="2:6" ht="11.25">
      <c r="B157" s="3"/>
      <c r="C157" s="3"/>
      <c r="D157" s="3"/>
      <c r="E157" s="3"/>
      <c r="F157" s="3"/>
    </row>
    <row r="158" spans="2:6" ht="11.25">
      <c r="B158" s="3"/>
      <c r="C158" s="3"/>
      <c r="D158" s="3"/>
      <c r="E158" s="3"/>
      <c r="F158" s="3"/>
    </row>
    <row r="159" spans="2:6" ht="11.25">
      <c r="B159" s="3"/>
      <c r="C159" s="3"/>
      <c r="D159" s="3"/>
      <c r="E159" s="3"/>
      <c r="F159" s="3"/>
    </row>
    <row r="160" spans="2:6" ht="11.25">
      <c r="B160" s="3"/>
      <c r="C160" s="3"/>
      <c r="D160" s="3"/>
      <c r="E160" s="3"/>
      <c r="F160" s="3"/>
    </row>
    <row r="161" spans="2:6" ht="11.25">
      <c r="B161" s="3"/>
      <c r="C161" s="3"/>
      <c r="D161" s="3"/>
      <c r="E161" s="3"/>
      <c r="F161" s="3"/>
    </row>
    <row r="162" spans="2:6" ht="11.25">
      <c r="B162" s="3"/>
      <c r="C162" s="3"/>
      <c r="D162" s="3"/>
      <c r="E162" s="3"/>
      <c r="F162" s="3"/>
    </row>
    <row r="163" spans="2:6" ht="11.25">
      <c r="B163" s="3"/>
      <c r="C163" s="3"/>
      <c r="D163" s="3"/>
      <c r="E163" s="3"/>
      <c r="F163" s="3"/>
    </row>
    <row r="164" spans="2:6" ht="11.25">
      <c r="B164" s="3"/>
      <c r="C164" s="3"/>
      <c r="D164" s="3"/>
      <c r="E164" s="3"/>
      <c r="F164" s="3"/>
    </row>
    <row r="165" spans="2:6" ht="11.25">
      <c r="B165" s="3"/>
      <c r="C165" s="3"/>
      <c r="D165" s="3"/>
      <c r="E165" s="3"/>
      <c r="F165" s="3"/>
    </row>
    <row r="166" spans="2:6" ht="11.25">
      <c r="B166" s="3"/>
      <c r="C166" s="3"/>
      <c r="D166" s="3"/>
      <c r="E166" s="3"/>
      <c r="F166" s="3"/>
    </row>
    <row r="167" spans="2:6" ht="11.25">
      <c r="B167" s="3"/>
      <c r="C167" s="3"/>
      <c r="D167" s="3"/>
      <c r="E167" s="3"/>
      <c r="F167" s="3"/>
    </row>
    <row r="168" spans="2:6" ht="11.25">
      <c r="B168" s="3"/>
      <c r="C168" s="3"/>
      <c r="D168" s="3"/>
      <c r="E168" s="3"/>
      <c r="F168" s="3"/>
    </row>
    <row r="169" spans="2:6" ht="11.25">
      <c r="B169" s="3"/>
      <c r="C169" s="3"/>
      <c r="D169" s="3"/>
      <c r="E169" s="3"/>
      <c r="F169" s="3"/>
    </row>
    <row r="170" spans="2:6" ht="11.25">
      <c r="B170" s="3"/>
      <c r="C170" s="3"/>
      <c r="D170" s="3"/>
      <c r="E170" s="3"/>
      <c r="F170" s="3"/>
    </row>
    <row r="171" spans="2:6" ht="11.25">
      <c r="B171" s="3"/>
      <c r="C171" s="3"/>
      <c r="D171" s="3"/>
      <c r="E171" s="3"/>
      <c r="F171" s="3"/>
    </row>
    <row r="172" spans="2:6" ht="11.25">
      <c r="B172" s="3"/>
      <c r="C172" s="3"/>
      <c r="D172" s="3"/>
      <c r="E172" s="3"/>
      <c r="F172" s="3"/>
    </row>
    <row r="173" spans="2:6" ht="11.25">
      <c r="B173" s="3"/>
      <c r="C173" s="3"/>
      <c r="D173" s="3"/>
      <c r="E173" s="3"/>
      <c r="F173" s="3"/>
    </row>
    <row r="174" spans="2:6" ht="11.25">
      <c r="B174" s="3"/>
      <c r="C174" s="3"/>
      <c r="D174" s="3"/>
      <c r="E174" s="3"/>
      <c r="F174" s="3"/>
    </row>
    <row r="175" spans="2:6" ht="11.25">
      <c r="B175" s="3"/>
      <c r="C175" s="3"/>
      <c r="D175" s="3"/>
      <c r="E175" s="3"/>
      <c r="F175" s="3"/>
    </row>
    <row r="176" spans="2:6" ht="11.25">
      <c r="B176" s="3"/>
      <c r="C176" s="3"/>
      <c r="D176" s="3"/>
      <c r="E176" s="3"/>
      <c r="F176" s="3"/>
    </row>
    <row r="177" spans="2:6" ht="11.25">
      <c r="B177" s="3"/>
      <c r="C177" s="3"/>
      <c r="D177" s="3"/>
      <c r="E177" s="3"/>
      <c r="F177" s="3"/>
    </row>
    <row r="178" spans="2:6" ht="11.25">
      <c r="B178" s="3"/>
      <c r="C178" s="3"/>
      <c r="D178" s="3"/>
      <c r="E178" s="3"/>
      <c r="F178" s="3"/>
    </row>
    <row r="179" spans="2:6" ht="11.25">
      <c r="B179" s="3"/>
      <c r="C179" s="3"/>
      <c r="D179" s="3"/>
      <c r="E179" s="3"/>
      <c r="F179" s="3"/>
    </row>
    <row r="180" spans="2:6" ht="11.25">
      <c r="B180" s="3"/>
      <c r="C180" s="3"/>
      <c r="D180" s="3"/>
      <c r="E180" s="3"/>
      <c r="F180" s="3"/>
    </row>
    <row r="181" spans="2:6" ht="11.25">
      <c r="B181" s="3"/>
      <c r="C181" s="3"/>
      <c r="D181" s="3"/>
      <c r="E181" s="3"/>
      <c r="F181" s="3"/>
    </row>
    <row r="182" spans="2:6" ht="11.25">
      <c r="B182" s="3"/>
      <c r="C182" s="3"/>
      <c r="D182" s="3"/>
      <c r="E182" s="3"/>
      <c r="F182" s="3"/>
    </row>
    <row r="183" spans="2:6" ht="11.25">
      <c r="B183" s="3"/>
      <c r="C183" s="3"/>
      <c r="D183" s="3"/>
      <c r="E183" s="3"/>
      <c r="F183" s="3"/>
    </row>
    <row r="184" spans="2:6" ht="11.25">
      <c r="B184" s="3"/>
      <c r="C184" s="3"/>
      <c r="D184" s="3"/>
      <c r="E184" s="3"/>
      <c r="F184" s="3"/>
    </row>
    <row r="185" spans="2:6" ht="11.25">
      <c r="B185" s="3"/>
      <c r="C185" s="3"/>
      <c r="D185" s="3"/>
      <c r="E185" s="3"/>
      <c r="F185" s="3"/>
    </row>
    <row r="186" spans="2:6" ht="11.25">
      <c r="B186" s="3"/>
      <c r="C186" s="3"/>
      <c r="D186" s="3"/>
      <c r="E186" s="3"/>
      <c r="F186" s="3"/>
    </row>
    <row r="187" spans="2:6" ht="11.25">
      <c r="B187" s="3"/>
      <c r="C187" s="3"/>
      <c r="D187" s="3"/>
      <c r="E187" s="3"/>
      <c r="F187" s="3"/>
    </row>
    <row r="188" spans="2:6" ht="11.25">
      <c r="B188" s="3"/>
      <c r="C188" s="3"/>
      <c r="D188" s="3"/>
      <c r="E188" s="3"/>
      <c r="F188" s="3"/>
    </row>
    <row r="189" spans="2:6" ht="11.25">
      <c r="B189" s="3"/>
      <c r="C189" s="3"/>
      <c r="D189" s="3"/>
      <c r="E189" s="3"/>
      <c r="F189" s="3"/>
    </row>
    <row r="190" spans="2:6" ht="11.25">
      <c r="B190" s="3"/>
      <c r="C190" s="3"/>
      <c r="D190" s="3"/>
      <c r="E190" s="3"/>
      <c r="F190" s="3"/>
    </row>
    <row r="191" spans="2:6" ht="11.25">
      <c r="B191" s="3"/>
      <c r="C191" s="3"/>
      <c r="D191" s="3"/>
      <c r="E191" s="3"/>
      <c r="F191" s="3"/>
    </row>
    <row r="192" spans="2:6" ht="11.25">
      <c r="B192" s="3"/>
      <c r="C192" s="3"/>
      <c r="D192" s="3"/>
      <c r="E192" s="3"/>
      <c r="F192" s="3"/>
    </row>
    <row r="193" spans="2:6" ht="11.25">
      <c r="B193" s="3"/>
      <c r="C193" s="3"/>
      <c r="D193" s="3"/>
      <c r="E193" s="3"/>
      <c r="F193" s="3"/>
    </row>
    <row r="194" spans="2:6" ht="11.25">
      <c r="B194" s="3"/>
      <c r="C194" s="3"/>
      <c r="D194" s="3"/>
      <c r="E194" s="3"/>
      <c r="F194" s="3"/>
    </row>
    <row r="195" spans="2:6" ht="11.25">
      <c r="B195" s="3"/>
      <c r="C195" s="3"/>
      <c r="D195" s="3"/>
      <c r="E195" s="3"/>
      <c r="F195" s="3"/>
    </row>
    <row r="196" spans="2:6" ht="11.25">
      <c r="B196" s="3"/>
      <c r="C196" s="3"/>
      <c r="D196" s="3"/>
      <c r="E196" s="3"/>
      <c r="F196" s="3"/>
    </row>
    <row r="197" spans="2:6" ht="11.25">
      <c r="B197" s="3"/>
      <c r="C197" s="3"/>
      <c r="D197" s="3"/>
      <c r="E197" s="3"/>
      <c r="F197" s="3"/>
    </row>
    <row r="198" spans="2:6" ht="11.25">
      <c r="B198" s="3"/>
      <c r="C198" s="3"/>
      <c r="D198" s="3"/>
      <c r="E198" s="3"/>
      <c r="F198" s="3"/>
    </row>
    <row r="199" spans="2:6" ht="11.25">
      <c r="B199" s="3"/>
      <c r="C199" s="3"/>
      <c r="D199" s="3"/>
      <c r="E199" s="3"/>
      <c r="F199" s="3"/>
    </row>
    <row r="200" spans="2:6" ht="11.25">
      <c r="B200" s="3"/>
      <c r="C200" s="3"/>
      <c r="D200" s="3"/>
      <c r="E200" s="3"/>
      <c r="F200" s="3"/>
    </row>
    <row r="201" spans="2:6" ht="11.25">
      <c r="B201" s="3"/>
      <c r="C201" s="3"/>
      <c r="D201" s="3"/>
      <c r="E201" s="3"/>
      <c r="F201" s="3"/>
    </row>
    <row r="202" spans="2:6" ht="11.25">
      <c r="B202" s="3"/>
      <c r="C202" s="3"/>
      <c r="D202" s="3"/>
      <c r="E202" s="3"/>
      <c r="F202" s="3"/>
    </row>
    <row r="203" spans="2:6" ht="11.25">
      <c r="B203" s="3"/>
      <c r="C203" s="3"/>
      <c r="D203" s="3"/>
      <c r="E203" s="3"/>
      <c r="F203" s="3"/>
    </row>
    <row r="204" spans="2:6" ht="11.25">
      <c r="B204" s="3"/>
      <c r="C204" s="3"/>
      <c r="D204" s="3"/>
      <c r="E204" s="3"/>
      <c r="F204" s="3"/>
    </row>
    <row r="205" spans="2:6" ht="11.25">
      <c r="B205" s="3"/>
      <c r="C205" s="3"/>
      <c r="D205" s="3"/>
      <c r="E205" s="3"/>
      <c r="F205" s="3"/>
    </row>
    <row r="206" spans="2:6" ht="11.25">
      <c r="B206" s="3"/>
      <c r="C206" s="3"/>
      <c r="D206" s="3"/>
      <c r="E206" s="3"/>
      <c r="F206" s="3"/>
    </row>
    <row r="207" spans="2:6" ht="11.25">
      <c r="B207" s="3"/>
      <c r="C207" s="3"/>
      <c r="D207" s="3"/>
      <c r="E207" s="3"/>
      <c r="F207" s="3"/>
    </row>
    <row r="208" spans="2:6" ht="11.25">
      <c r="B208" s="3"/>
      <c r="C208" s="3"/>
      <c r="D208" s="3"/>
      <c r="E208" s="3"/>
      <c r="F208" s="3"/>
    </row>
    <row r="209" spans="2:6" ht="11.25">
      <c r="B209" s="3"/>
      <c r="C209" s="3"/>
      <c r="D209" s="3"/>
      <c r="E209" s="3"/>
      <c r="F209" s="3"/>
    </row>
    <row r="210" spans="2:6" ht="11.25">
      <c r="B210" s="3"/>
      <c r="C210" s="3"/>
      <c r="D210" s="3"/>
      <c r="E210" s="3"/>
      <c r="F210" s="3"/>
    </row>
    <row r="211" spans="2:6" ht="11.25">
      <c r="B211" s="3"/>
      <c r="C211" s="3"/>
      <c r="D211" s="3"/>
      <c r="E211" s="3"/>
      <c r="F211" s="3"/>
    </row>
    <row r="212" spans="2:6" ht="11.25">
      <c r="B212" s="3"/>
      <c r="C212" s="3"/>
      <c r="D212" s="3"/>
      <c r="E212" s="3"/>
      <c r="F212" s="3"/>
    </row>
    <row r="213" spans="2:6" ht="11.25">
      <c r="B213" s="3"/>
      <c r="C213" s="3"/>
      <c r="D213" s="3"/>
      <c r="E213" s="3"/>
      <c r="F213" s="3"/>
    </row>
    <row r="214" spans="2:6" ht="11.25">
      <c r="B214" s="3"/>
      <c r="C214" s="3"/>
      <c r="D214" s="3"/>
      <c r="E214" s="3"/>
      <c r="F214" s="3"/>
    </row>
    <row r="215" spans="2:6" ht="11.25">
      <c r="B215" s="3"/>
      <c r="C215" s="3"/>
      <c r="D215" s="3"/>
      <c r="E215" s="3"/>
      <c r="F215" s="3"/>
    </row>
    <row r="216" spans="2:6" ht="11.25">
      <c r="B216" s="3"/>
      <c r="C216" s="3"/>
      <c r="D216" s="3"/>
      <c r="E216" s="3"/>
      <c r="F216" s="3"/>
    </row>
    <row r="217" spans="2:6" ht="11.25">
      <c r="B217" s="3"/>
      <c r="C217" s="3"/>
      <c r="D217" s="3"/>
      <c r="E217" s="3"/>
      <c r="F217" s="3"/>
    </row>
    <row r="218" spans="2:6" ht="11.25">
      <c r="B218" s="3"/>
      <c r="C218" s="3"/>
      <c r="D218" s="3"/>
      <c r="E218" s="3"/>
      <c r="F218" s="3"/>
    </row>
    <row r="219" spans="2:6" ht="11.25">
      <c r="B219" s="3"/>
      <c r="C219" s="3"/>
      <c r="D219" s="3"/>
      <c r="E219" s="3"/>
      <c r="F219" s="3"/>
    </row>
    <row r="220" spans="2:6" ht="11.25">
      <c r="B220" s="3"/>
      <c r="C220" s="3"/>
      <c r="D220" s="3"/>
      <c r="E220" s="3"/>
      <c r="F220" s="3"/>
    </row>
    <row r="221" spans="2:6" ht="11.25">
      <c r="B221" s="3"/>
      <c r="C221" s="3"/>
      <c r="D221" s="3"/>
      <c r="E221" s="3"/>
      <c r="F221" s="3"/>
    </row>
    <row r="222" spans="2:6" ht="11.25">
      <c r="B222" s="3"/>
      <c r="C222" s="3"/>
      <c r="D222" s="3"/>
      <c r="E222" s="3"/>
      <c r="F222" s="3"/>
    </row>
    <row r="223" spans="2:6" ht="11.25">
      <c r="B223" s="3"/>
      <c r="C223" s="3"/>
      <c r="D223" s="3"/>
      <c r="E223" s="3"/>
      <c r="F223" s="3"/>
    </row>
    <row r="224" spans="2:6" ht="11.25">
      <c r="B224" s="3"/>
      <c r="C224" s="3"/>
      <c r="D224" s="3"/>
      <c r="E224" s="3"/>
      <c r="F224" s="3"/>
    </row>
    <row r="225" spans="2:6" ht="11.25">
      <c r="B225" s="3"/>
      <c r="C225" s="3"/>
      <c r="D225" s="3"/>
      <c r="E225" s="3"/>
      <c r="F225" s="3"/>
    </row>
    <row r="226" spans="2:6" ht="11.25">
      <c r="B226" s="3"/>
      <c r="C226" s="3"/>
      <c r="D226" s="3"/>
      <c r="E226" s="3"/>
      <c r="F226" s="3"/>
    </row>
    <row r="227" spans="2:6" ht="11.25">
      <c r="B227" s="3"/>
      <c r="C227" s="3"/>
      <c r="D227" s="3"/>
      <c r="E227" s="3"/>
      <c r="F227" s="3"/>
    </row>
    <row r="228" spans="2:6" ht="11.25">
      <c r="B228" s="3"/>
      <c r="C228" s="3"/>
      <c r="D228" s="3"/>
      <c r="E228" s="3"/>
      <c r="F228" s="3"/>
    </row>
    <row r="229" spans="2:6" ht="11.25">
      <c r="B229" s="3"/>
      <c r="C229" s="3"/>
      <c r="D229" s="3"/>
      <c r="E229" s="3"/>
      <c r="F229" s="3"/>
    </row>
    <row r="230" spans="2:6" ht="11.25">
      <c r="B230" s="3"/>
      <c r="C230" s="3"/>
      <c r="D230" s="3"/>
      <c r="E230" s="3"/>
      <c r="F230" s="3"/>
    </row>
    <row r="231" spans="2:6" ht="11.25">
      <c r="B231" s="3"/>
      <c r="C231" s="3"/>
      <c r="D231" s="3"/>
      <c r="E231" s="3"/>
      <c r="F231" s="3"/>
    </row>
    <row r="232" spans="2:6" ht="11.25">
      <c r="B232" s="3"/>
      <c r="C232" s="3"/>
      <c r="D232" s="3"/>
      <c r="E232" s="3"/>
      <c r="F232" s="3"/>
    </row>
    <row r="233" spans="2:6" ht="11.25">
      <c r="B233" s="3"/>
      <c r="C233" s="3"/>
      <c r="D233" s="3"/>
      <c r="E233" s="3"/>
      <c r="F233" s="3"/>
    </row>
    <row r="234" spans="2:6" ht="11.25">
      <c r="B234" s="3"/>
      <c r="C234" s="3"/>
      <c r="D234" s="3"/>
      <c r="E234" s="3"/>
      <c r="F234" s="3"/>
    </row>
    <row r="235" spans="2:6" ht="11.25">
      <c r="B235" s="3"/>
      <c r="C235" s="3"/>
      <c r="D235" s="3"/>
      <c r="E235" s="3"/>
      <c r="F235" s="3"/>
    </row>
    <row r="236" spans="2:6" ht="11.25">
      <c r="B236" s="3"/>
      <c r="C236" s="3"/>
      <c r="D236" s="3"/>
      <c r="E236" s="3"/>
      <c r="F236" s="3"/>
    </row>
    <row r="237" spans="2:6" ht="11.25">
      <c r="B237" s="3"/>
      <c r="C237" s="3"/>
      <c r="D237" s="3"/>
      <c r="E237" s="3"/>
      <c r="F237" s="3"/>
    </row>
    <row r="238" spans="2:6" ht="11.25">
      <c r="B238" s="3"/>
      <c r="C238" s="3"/>
      <c r="D238" s="3"/>
      <c r="E238" s="3"/>
      <c r="F238" s="3"/>
    </row>
    <row r="239" spans="2:6" ht="11.25">
      <c r="B239" s="3"/>
      <c r="C239" s="3"/>
      <c r="D239" s="3"/>
      <c r="E239" s="3"/>
      <c r="F239" s="3"/>
    </row>
    <row r="240" spans="2:6" ht="11.25">
      <c r="B240" s="3"/>
      <c r="C240" s="3"/>
      <c r="D240" s="3"/>
      <c r="E240" s="3"/>
      <c r="F240" s="3"/>
    </row>
    <row r="241" spans="2:6" ht="11.25">
      <c r="B241" s="3"/>
      <c r="C241" s="3"/>
      <c r="D241" s="3"/>
      <c r="E241" s="3"/>
      <c r="F241" s="3"/>
    </row>
    <row r="242" spans="2:6" ht="11.25">
      <c r="B242" s="3"/>
      <c r="C242" s="3"/>
      <c r="D242" s="3"/>
      <c r="E242" s="3"/>
      <c r="F242" s="3"/>
    </row>
    <row r="243" spans="2:6" ht="11.25">
      <c r="B243" s="3"/>
      <c r="C243" s="3"/>
      <c r="D243" s="3"/>
      <c r="E243" s="3"/>
      <c r="F243" s="3"/>
    </row>
    <row r="244" spans="2:6" ht="11.25">
      <c r="B244" s="3"/>
      <c r="C244" s="3"/>
      <c r="D244" s="3"/>
      <c r="E244" s="3"/>
      <c r="F244" s="3"/>
    </row>
    <row r="245" spans="2:6" ht="11.25">
      <c r="B245" s="3"/>
      <c r="C245" s="3"/>
      <c r="D245" s="3"/>
      <c r="E245" s="3"/>
      <c r="F245" s="3"/>
    </row>
    <row r="246" spans="2:6" ht="11.25">
      <c r="B246" s="3"/>
      <c r="C246" s="3"/>
      <c r="D246" s="3"/>
      <c r="E246" s="3"/>
      <c r="F246" s="3"/>
    </row>
    <row r="247" spans="2:6" ht="11.25">
      <c r="B247" s="3"/>
      <c r="C247" s="3"/>
      <c r="D247" s="3"/>
      <c r="E247" s="3"/>
      <c r="F247" s="3"/>
    </row>
    <row r="248" spans="2:6" ht="11.25">
      <c r="B248" s="3"/>
      <c r="C248" s="3"/>
      <c r="D248" s="3"/>
      <c r="E248" s="3"/>
      <c r="F248" s="3"/>
    </row>
    <row r="249" spans="2:6" ht="11.25">
      <c r="B249" s="3"/>
      <c r="C249" s="3"/>
      <c r="D249" s="3"/>
      <c r="E249" s="3"/>
      <c r="F249" s="3"/>
    </row>
    <row r="250" spans="2:6" ht="11.25">
      <c r="B250" s="3"/>
      <c r="C250" s="3"/>
      <c r="D250" s="3"/>
      <c r="E250" s="3"/>
      <c r="F250" s="3"/>
    </row>
    <row r="251" spans="2:6" ht="11.25">
      <c r="B251" s="3"/>
      <c r="C251" s="3"/>
      <c r="D251" s="3"/>
      <c r="E251" s="3"/>
      <c r="F251" s="3"/>
    </row>
    <row r="252" spans="2:6" ht="11.25">
      <c r="B252" s="3"/>
      <c r="C252" s="3"/>
      <c r="D252" s="3"/>
      <c r="E252" s="3"/>
      <c r="F252" s="3"/>
    </row>
    <row r="253" spans="2:6" ht="11.25">
      <c r="B253" s="3"/>
      <c r="C253" s="3"/>
      <c r="D253" s="3"/>
      <c r="E253" s="3"/>
      <c r="F253" s="3"/>
    </row>
    <row r="254" spans="2:6" ht="11.25">
      <c r="B254" s="3"/>
      <c r="C254" s="3"/>
      <c r="D254" s="3"/>
      <c r="E254" s="3"/>
      <c r="F254" s="3"/>
    </row>
    <row r="255" spans="2:6" ht="11.25">
      <c r="B255" s="3"/>
      <c r="C255" s="3"/>
      <c r="D255" s="3"/>
      <c r="E255" s="3"/>
      <c r="F255" s="3"/>
    </row>
    <row r="256" spans="2:6" ht="11.25">
      <c r="B256" s="3"/>
      <c r="C256" s="3"/>
      <c r="D256" s="3"/>
      <c r="E256" s="3"/>
      <c r="F256" s="3"/>
    </row>
    <row r="257" spans="2:6" ht="11.25">
      <c r="B257" s="3"/>
      <c r="C257" s="3"/>
      <c r="D257" s="3"/>
      <c r="E257" s="3"/>
      <c r="F257" s="3"/>
    </row>
    <row r="258" spans="2:6" ht="11.25">
      <c r="B258" s="3"/>
      <c r="C258" s="3"/>
      <c r="D258" s="3"/>
      <c r="E258" s="3"/>
      <c r="F258" s="3"/>
    </row>
    <row r="259" spans="2:6" ht="11.25">
      <c r="B259" s="3"/>
      <c r="C259" s="3"/>
      <c r="D259" s="3"/>
      <c r="E259" s="3"/>
      <c r="F259" s="3"/>
    </row>
    <row r="260" spans="2:6" ht="11.25">
      <c r="B260" s="3"/>
      <c r="C260" s="3"/>
      <c r="D260" s="3"/>
      <c r="E260" s="3"/>
      <c r="F260" s="3"/>
    </row>
    <row r="261" spans="2:6" ht="11.25">
      <c r="B261" s="3"/>
      <c r="C261" s="3"/>
      <c r="D261" s="3"/>
      <c r="E261" s="3"/>
      <c r="F261" s="3"/>
    </row>
    <row r="262" spans="2:6" ht="11.25">
      <c r="B262" s="3"/>
      <c r="C262" s="3"/>
      <c r="D262" s="3"/>
      <c r="E262" s="3"/>
      <c r="F262" s="3"/>
    </row>
    <row r="263" spans="2:6" ht="11.25">
      <c r="B263" s="3"/>
      <c r="C263" s="3"/>
      <c r="D263" s="3"/>
      <c r="E263" s="3"/>
      <c r="F263" s="3"/>
    </row>
    <row r="264" spans="2:6" ht="11.25">
      <c r="B264" s="3"/>
      <c r="C264" s="3"/>
      <c r="D264" s="3"/>
      <c r="E264" s="3"/>
      <c r="F264" s="3"/>
    </row>
    <row r="265" spans="2:6" ht="11.25">
      <c r="B265" s="3"/>
      <c r="C265" s="3"/>
      <c r="D265" s="3"/>
      <c r="E265" s="3"/>
      <c r="F265" s="3"/>
    </row>
    <row r="266" spans="2:6" ht="11.25">
      <c r="B266" s="3"/>
      <c r="C266" s="3"/>
      <c r="D266" s="3"/>
      <c r="E266" s="3"/>
      <c r="F266" s="3"/>
    </row>
    <row r="267" spans="2:6" ht="11.25">
      <c r="B267" s="3"/>
      <c r="C267" s="3"/>
      <c r="D267" s="3"/>
      <c r="E267" s="3"/>
      <c r="F267" s="3"/>
    </row>
    <row r="268" spans="2:6" ht="11.25">
      <c r="B268" s="3"/>
      <c r="C268" s="3"/>
      <c r="D268" s="3"/>
      <c r="E268" s="3"/>
      <c r="F268" s="3"/>
    </row>
    <row r="269" spans="2:6" ht="11.25">
      <c r="B269" s="3"/>
      <c r="C269" s="3"/>
      <c r="D269" s="3"/>
      <c r="E269" s="3"/>
      <c r="F269" s="3"/>
    </row>
    <row r="270" spans="2:6" ht="11.25">
      <c r="B270" s="3"/>
      <c r="C270" s="3"/>
      <c r="D270" s="3"/>
      <c r="E270" s="3"/>
      <c r="F270" s="3"/>
    </row>
    <row r="271" spans="2:6" ht="11.25">
      <c r="B271" s="3"/>
      <c r="C271" s="3"/>
      <c r="D271" s="3"/>
      <c r="E271" s="3"/>
      <c r="F271" s="3"/>
    </row>
    <row r="272" spans="2:6" ht="11.25">
      <c r="B272" s="3"/>
      <c r="C272" s="3"/>
      <c r="D272" s="3"/>
      <c r="E272" s="3"/>
      <c r="F272" s="3"/>
    </row>
    <row r="273" spans="2:6" ht="11.25">
      <c r="B273" s="3"/>
      <c r="C273" s="3"/>
      <c r="D273" s="3"/>
      <c r="E273" s="3"/>
      <c r="F273" s="3"/>
    </row>
    <row r="274" spans="2:6" ht="11.25">
      <c r="B274" s="3"/>
      <c r="C274" s="3"/>
      <c r="D274" s="3"/>
      <c r="E274" s="3"/>
      <c r="F274" s="3"/>
    </row>
    <row r="275" spans="2:6" ht="11.25">
      <c r="B275" s="3"/>
      <c r="C275" s="3"/>
      <c r="D275" s="3"/>
      <c r="E275" s="3"/>
      <c r="F275" s="3"/>
    </row>
    <row r="276" spans="2:6" ht="11.25">
      <c r="B276" s="3"/>
      <c r="C276" s="3"/>
      <c r="D276" s="3"/>
      <c r="E276" s="3"/>
      <c r="F276" s="3"/>
    </row>
    <row r="277" spans="2:6" ht="11.25">
      <c r="B277" s="3"/>
      <c r="C277" s="3"/>
      <c r="D277" s="3"/>
      <c r="E277" s="3"/>
      <c r="F277" s="3"/>
    </row>
    <row r="278" spans="2:6" ht="11.25">
      <c r="B278" s="3"/>
      <c r="C278" s="3"/>
      <c r="D278" s="3"/>
      <c r="E278" s="3"/>
      <c r="F278" s="3"/>
    </row>
    <row r="279" spans="2:6" ht="11.25">
      <c r="B279" s="3"/>
      <c r="C279" s="3"/>
      <c r="D279" s="3"/>
      <c r="E279" s="3"/>
      <c r="F279" s="3"/>
    </row>
    <row r="280" spans="2:6" ht="11.25">
      <c r="B280" s="3"/>
      <c r="C280" s="3"/>
      <c r="D280" s="3"/>
      <c r="E280" s="3"/>
      <c r="F280" s="3"/>
    </row>
    <row r="281" spans="2:6" ht="11.25">
      <c r="B281" s="3"/>
      <c r="C281" s="3"/>
      <c r="D281" s="3"/>
      <c r="E281" s="3"/>
      <c r="F281" s="3"/>
    </row>
    <row r="282" spans="2:6" ht="11.25">
      <c r="B282" s="3"/>
      <c r="C282" s="3"/>
      <c r="D282" s="3"/>
      <c r="E282" s="3"/>
      <c r="F282" s="3"/>
    </row>
    <row r="283" spans="2:6" ht="11.25">
      <c r="B283" s="3"/>
      <c r="C283" s="3"/>
      <c r="D283" s="3"/>
      <c r="E283" s="3"/>
      <c r="F283" s="3"/>
    </row>
    <row r="284" spans="2:6" ht="11.25">
      <c r="B284" s="3"/>
      <c r="C284" s="3"/>
      <c r="D284" s="3"/>
      <c r="E284" s="3"/>
      <c r="F284" s="3"/>
    </row>
    <row r="285" spans="2:6" ht="11.25">
      <c r="B285" s="3"/>
      <c r="C285" s="3"/>
      <c r="D285" s="3"/>
      <c r="E285" s="3"/>
      <c r="F285" s="3"/>
    </row>
    <row r="286" spans="2:6" ht="11.25">
      <c r="B286" s="3"/>
      <c r="C286" s="3"/>
      <c r="D286" s="3"/>
      <c r="E286" s="3"/>
      <c r="F286" s="3"/>
    </row>
    <row r="287" spans="2:6" ht="11.25">
      <c r="B287" s="3"/>
      <c r="C287" s="3"/>
      <c r="D287" s="3"/>
      <c r="E287" s="3"/>
      <c r="F287" s="3"/>
    </row>
    <row r="288" spans="2:6" ht="11.25">
      <c r="B288" s="3"/>
      <c r="C288" s="3"/>
      <c r="D288" s="3"/>
      <c r="E288" s="3"/>
      <c r="F288" s="3"/>
    </row>
    <row r="289" spans="2:6" ht="11.25">
      <c r="B289" s="3"/>
      <c r="C289" s="3"/>
      <c r="D289" s="3"/>
      <c r="E289" s="3"/>
      <c r="F289" s="3"/>
    </row>
    <row r="290" spans="2:6" ht="11.25">
      <c r="B290" s="3"/>
      <c r="C290" s="3"/>
      <c r="D290" s="3"/>
      <c r="E290" s="3"/>
      <c r="F290" s="3"/>
    </row>
    <row r="291" spans="2:6" ht="11.25">
      <c r="B291" s="3"/>
      <c r="C291" s="3"/>
      <c r="D291" s="3"/>
      <c r="E291" s="3"/>
      <c r="F291" s="3"/>
    </row>
    <row r="292" spans="2:6" ht="11.25">
      <c r="B292" s="3"/>
      <c r="C292" s="3"/>
      <c r="D292" s="3"/>
      <c r="E292" s="3"/>
      <c r="F292" s="3"/>
    </row>
    <row r="293" spans="2:6" ht="11.25">
      <c r="B293" s="3"/>
      <c r="C293" s="3"/>
      <c r="D293" s="3"/>
      <c r="E293" s="3"/>
      <c r="F293" s="3"/>
    </row>
    <row r="294" spans="2:6" ht="11.25">
      <c r="B294" s="3"/>
      <c r="C294" s="3"/>
      <c r="D294" s="3"/>
      <c r="E294" s="3"/>
      <c r="F294" s="3"/>
    </row>
    <row r="295" spans="2:6" ht="11.25">
      <c r="B295" s="3"/>
      <c r="C295" s="3"/>
      <c r="D295" s="3"/>
      <c r="E295" s="3"/>
      <c r="F295" s="3"/>
    </row>
    <row r="296" spans="2:6" ht="11.25">
      <c r="B296" s="3"/>
      <c r="C296" s="3"/>
      <c r="D296" s="3"/>
      <c r="E296" s="3"/>
      <c r="F296" s="3"/>
    </row>
    <row r="297" spans="2:6" ht="11.25">
      <c r="B297" s="3"/>
      <c r="C297" s="3"/>
      <c r="D297" s="3"/>
      <c r="E297" s="3"/>
      <c r="F297" s="3"/>
    </row>
    <row r="298" spans="2:6" ht="11.25">
      <c r="B298" s="3"/>
      <c r="C298" s="3"/>
      <c r="D298" s="3"/>
      <c r="E298" s="3"/>
      <c r="F298" s="3"/>
    </row>
    <row r="299" spans="2:6" ht="11.25">
      <c r="B299" s="3"/>
      <c r="C299" s="3"/>
      <c r="D299" s="3"/>
      <c r="E299" s="3"/>
      <c r="F299" s="3"/>
    </row>
    <row r="300" spans="2:6" ht="11.25">
      <c r="B300" s="3"/>
      <c r="C300" s="3"/>
      <c r="D300" s="3"/>
      <c r="E300" s="3"/>
      <c r="F300" s="3"/>
    </row>
    <row r="301" spans="2:6" ht="11.25">
      <c r="B301" s="3"/>
      <c r="C301" s="3"/>
      <c r="D301" s="3"/>
      <c r="E301" s="3"/>
      <c r="F301" s="3"/>
    </row>
    <row r="302" spans="2:6" ht="11.25">
      <c r="B302" s="3"/>
      <c r="C302" s="3"/>
      <c r="D302" s="3"/>
      <c r="E302" s="3"/>
      <c r="F302" s="3"/>
    </row>
    <row r="303" spans="2:6" ht="11.25">
      <c r="B303" s="3"/>
      <c r="C303" s="3"/>
      <c r="D303" s="3"/>
      <c r="E303" s="3"/>
      <c r="F303" s="3"/>
    </row>
    <row r="304" spans="2:6" ht="11.25">
      <c r="B304" s="3"/>
      <c r="C304" s="3"/>
      <c r="D304" s="3"/>
      <c r="E304" s="3"/>
      <c r="F304" s="3"/>
    </row>
    <row r="305" spans="2:6" ht="11.25">
      <c r="B305" s="3"/>
      <c r="C305" s="3"/>
      <c r="D305" s="3"/>
      <c r="E305" s="3"/>
      <c r="F305" s="3"/>
    </row>
    <row r="306" spans="2:6" ht="11.25">
      <c r="B306" s="3"/>
      <c r="C306" s="3"/>
      <c r="D306" s="3"/>
      <c r="E306" s="3"/>
      <c r="F306" s="3"/>
    </row>
    <row r="307" spans="2:6" ht="11.25">
      <c r="B307" s="3"/>
      <c r="C307" s="3"/>
      <c r="D307" s="3"/>
      <c r="E307" s="3"/>
      <c r="F307" s="3"/>
    </row>
    <row r="308" spans="2:6" ht="11.25">
      <c r="B308" s="3"/>
      <c r="C308" s="3"/>
      <c r="D308" s="3"/>
      <c r="E308" s="3"/>
      <c r="F308" s="3"/>
    </row>
    <row r="309" spans="2:6" ht="11.25">
      <c r="B309" s="3"/>
      <c r="C309" s="3"/>
      <c r="D309" s="3"/>
      <c r="E309" s="3"/>
      <c r="F309" s="3"/>
    </row>
    <row r="310" spans="2:6" ht="11.25">
      <c r="B310" s="3"/>
      <c r="C310" s="3"/>
      <c r="D310" s="3"/>
      <c r="E310" s="3"/>
      <c r="F310" s="3"/>
    </row>
    <row r="311" spans="2:6" ht="11.25">
      <c r="B311" s="3"/>
      <c r="C311" s="3"/>
      <c r="D311" s="3"/>
      <c r="E311" s="3"/>
      <c r="F311" s="3"/>
    </row>
    <row r="312" spans="2:6" ht="11.25">
      <c r="B312" s="3"/>
      <c r="C312" s="3"/>
      <c r="D312" s="3"/>
      <c r="E312" s="3"/>
      <c r="F312" s="3"/>
    </row>
    <row r="313" spans="2:6" ht="11.25">
      <c r="B313" s="3"/>
      <c r="C313" s="3"/>
      <c r="D313" s="3"/>
      <c r="E313" s="3"/>
      <c r="F313" s="3"/>
    </row>
    <row r="314" spans="2:6" ht="11.25">
      <c r="B314" s="3"/>
      <c r="C314" s="3"/>
      <c r="D314" s="3"/>
      <c r="E314" s="3"/>
      <c r="F314" s="3"/>
    </row>
    <row r="315" spans="2:6" ht="11.25">
      <c r="B315" s="3"/>
      <c r="C315" s="3"/>
      <c r="D315" s="3"/>
      <c r="E315" s="3"/>
      <c r="F315" s="3"/>
    </row>
    <row r="316" spans="2:6" ht="11.25">
      <c r="B316" s="3"/>
      <c r="C316" s="3"/>
      <c r="D316" s="3"/>
      <c r="E316" s="3"/>
      <c r="F316" s="3"/>
    </row>
    <row r="317" spans="2:6" ht="11.25">
      <c r="B317" s="3"/>
      <c r="C317" s="3"/>
      <c r="D317" s="3"/>
      <c r="E317" s="3"/>
      <c r="F317" s="3"/>
    </row>
    <row r="318" spans="2:6" ht="11.25">
      <c r="B318" s="3"/>
      <c r="C318" s="3"/>
      <c r="D318" s="3"/>
      <c r="E318" s="3"/>
      <c r="F318" s="3"/>
    </row>
    <row r="319" spans="2:6" ht="11.25">
      <c r="B319" s="3"/>
      <c r="C319" s="3"/>
      <c r="D319" s="3"/>
      <c r="E319" s="3"/>
      <c r="F319" s="3"/>
    </row>
    <row r="320" spans="2:6" ht="11.25">
      <c r="B320" s="3"/>
      <c r="C320" s="3"/>
      <c r="D320" s="3"/>
      <c r="E320" s="3"/>
      <c r="F320" s="3"/>
    </row>
    <row r="321" spans="2:6" ht="11.25">
      <c r="B321" s="3"/>
      <c r="C321" s="3"/>
      <c r="D321" s="3"/>
      <c r="E321" s="3"/>
      <c r="F321" s="3"/>
    </row>
    <row r="322" spans="2:6" ht="11.25">
      <c r="B322" s="3"/>
      <c r="C322" s="3"/>
      <c r="D322" s="3"/>
      <c r="E322" s="3"/>
      <c r="F322" s="3"/>
    </row>
    <row r="323" spans="2:6" ht="11.25">
      <c r="B323" s="3"/>
      <c r="C323" s="3"/>
      <c r="D323" s="3"/>
      <c r="E323" s="3"/>
      <c r="F323" s="3"/>
    </row>
    <row r="324" spans="2:6" ht="11.25">
      <c r="B324" s="3"/>
      <c r="C324" s="3"/>
      <c r="D324" s="3"/>
      <c r="E324" s="3"/>
      <c r="F324" s="3"/>
    </row>
    <row r="325" spans="2:6" ht="11.25">
      <c r="B325" s="3"/>
      <c r="C325" s="3"/>
      <c r="D325" s="3"/>
      <c r="E325" s="3"/>
      <c r="F325" s="3"/>
    </row>
    <row r="326" spans="2:6" ht="11.25">
      <c r="B326" s="3"/>
      <c r="C326" s="3"/>
      <c r="D326" s="3"/>
      <c r="E326" s="3"/>
      <c r="F326" s="3"/>
    </row>
    <row r="327" spans="2:6" ht="11.25">
      <c r="B327" s="3"/>
      <c r="C327" s="3"/>
      <c r="D327" s="3"/>
      <c r="E327" s="3"/>
      <c r="F327" s="3"/>
    </row>
    <row r="328" spans="2:6" ht="11.25">
      <c r="B328" s="3"/>
      <c r="C328" s="3"/>
      <c r="D328" s="3"/>
      <c r="E328" s="3"/>
      <c r="F328" s="3"/>
    </row>
    <row r="329" spans="2:6" ht="11.25">
      <c r="B329" s="3"/>
      <c r="C329" s="3"/>
      <c r="D329" s="3"/>
      <c r="E329" s="3"/>
      <c r="F329" s="3"/>
    </row>
    <row r="330" spans="2:6" ht="11.25">
      <c r="B330" s="3"/>
      <c r="C330" s="3"/>
      <c r="D330" s="3"/>
      <c r="E330" s="3"/>
      <c r="F330" s="3"/>
    </row>
    <row r="331" spans="2:6" ht="11.25">
      <c r="B331" s="3"/>
      <c r="C331" s="3"/>
      <c r="D331" s="3"/>
      <c r="E331" s="3"/>
      <c r="F331" s="3"/>
    </row>
    <row r="332" spans="2:6" ht="11.25">
      <c r="B332" s="3"/>
      <c r="C332" s="3"/>
      <c r="D332" s="3"/>
      <c r="E332" s="3"/>
      <c r="F332" s="3"/>
    </row>
    <row r="333" spans="2:6" ht="11.25">
      <c r="B333" s="3"/>
      <c r="C333" s="3"/>
      <c r="D333" s="3"/>
      <c r="E333" s="3"/>
      <c r="F333" s="3"/>
    </row>
    <row r="334" spans="2:6" ht="11.25">
      <c r="B334" s="3"/>
      <c r="C334" s="3"/>
      <c r="D334" s="3"/>
      <c r="E334" s="3"/>
      <c r="F334" s="3"/>
    </row>
    <row r="335" spans="2:6" ht="11.25">
      <c r="B335" s="3"/>
      <c r="C335" s="3"/>
      <c r="D335" s="3"/>
      <c r="E335" s="3"/>
      <c r="F335" s="3"/>
    </row>
    <row r="336" spans="2:6" ht="11.25">
      <c r="B336" s="3"/>
      <c r="C336" s="3"/>
      <c r="D336" s="3"/>
      <c r="E336" s="3"/>
      <c r="F336" s="3"/>
    </row>
    <row r="337" spans="2:6" ht="11.25">
      <c r="B337" s="3"/>
      <c r="C337" s="3"/>
      <c r="D337" s="3"/>
      <c r="E337" s="3"/>
      <c r="F337" s="3"/>
    </row>
    <row r="338" spans="2:6" ht="11.25">
      <c r="B338" s="3"/>
      <c r="C338" s="3"/>
      <c r="D338" s="3"/>
      <c r="E338" s="3"/>
      <c r="F338" s="3"/>
    </row>
    <row r="339" spans="2:6" ht="11.25">
      <c r="B339" s="3"/>
      <c r="C339" s="3"/>
      <c r="D339" s="3"/>
      <c r="E339" s="3"/>
      <c r="F339" s="3"/>
    </row>
    <row r="340" spans="2:6" ht="11.25">
      <c r="B340" s="3"/>
      <c r="C340" s="3"/>
      <c r="D340" s="3"/>
      <c r="E340" s="3"/>
      <c r="F340" s="3"/>
    </row>
    <row r="341" spans="2:6" ht="11.25">
      <c r="B341" s="3"/>
      <c r="C341" s="3"/>
      <c r="D341" s="3"/>
      <c r="E341" s="3"/>
      <c r="F341" s="3"/>
    </row>
    <row r="342" spans="2:6" ht="11.25">
      <c r="B342" s="3"/>
      <c r="C342" s="3"/>
      <c r="D342" s="3"/>
      <c r="E342" s="3"/>
      <c r="F342" s="3"/>
    </row>
    <row r="343" spans="2:6" ht="11.25">
      <c r="B343" s="3"/>
      <c r="C343" s="3"/>
      <c r="D343" s="3"/>
      <c r="E343" s="3"/>
      <c r="F343" s="3"/>
    </row>
    <row r="344" spans="2:6" ht="11.25">
      <c r="B344" s="3"/>
      <c r="C344" s="3"/>
      <c r="D344" s="3"/>
      <c r="E344" s="3"/>
      <c r="F344" s="3"/>
    </row>
    <row r="345" spans="2:6" ht="11.25">
      <c r="B345" s="3"/>
      <c r="C345" s="3"/>
      <c r="D345" s="3"/>
      <c r="E345" s="3"/>
      <c r="F345" s="3"/>
    </row>
    <row r="346" spans="2:6" ht="11.25">
      <c r="B346" s="3"/>
      <c r="C346" s="3"/>
      <c r="D346" s="3"/>
      <c r="E346" s="3"/>
      <c r="F346" s="3"/>
    </row>
    <row r="347" spans="2:6" ht="11.25">
      <c r="B347" s="3"/>
      <c r="C347" s="3"/>
      <c r="D347" s="3"/>
      <c r="E347" s="3"/>
      <c r="F347" s="3"/>
    </row>
    <row r="348" spans="2:6" ht="11.25">
      <c r="B348" s="3"/>
      <c r="C348" s="3"/>
      <c r="D348" s="3"/>
      <c r="E348" s="3"/>
      <c r="F348" s="3"/>
    </row>
    <row r="349" spans="2:6" ht="11.25">
      <c r="B349" s="3"/>
      <c r="C349" s="3"/>
      <c r="D349" s="3"/>
      <c r="E349" s="3"/>
      <c r="F349" s="3"/>
    </row>
    <row r="350" spans="2:6" ht="11.25">
      <c r="B350" s="3"/>
      <c r="C350" s="3"/>
      <c r="D350" s="3"/>
      <c r="E350" s="3"/>
      <c r="F350" s="3"/>
    </row>
    <row r="351" spans="2:6" ht="11.25">
      <c r="B351" s="3"/>
      <c r="C351" s="3"/>
      <c r="D351" s="3"/>
      <c r="E351" s="3"/>
      <c r="F351" s="3"/>
    </row>
    <row r="352" spans="2:6" ht="11.25">
      <c r="B352" s="3"/>
      <c r="C352" s="3"/>
      <c r="D352" s="3"/>
      <c r="E352" s="3"/>
      <c r="F352" s="3"/>
    </row>
    <row r="353" spans="2:6" ht="11.25">
      <c r="B353" s="3"/>
      <c r="C353" s="3"/>
      <c r="D353" s="3"/>
      <c r="E353" s="3"/>
      <c r="F353" s="3"/>
    </row>
    <row r="354" spans="2:6" ht="11.25">
      <c r="B354" s="3"/>
      <c r="C354" s="3"/>
      <c r="D354" s="3"/>
      <c r="E354" s="3"/>
      <c r="F354" s="3"/>
    </row>
    <row r="355" spans="2:6" ht="11.25">
      <c r="B355" s="3"/>
      <c r="C355" s="3"/>
      <c r="D355" s="3"/>
      <c r="E355" s="3"/>
      <c r="F355" s="3"/>
    </row>
    <row r="356" spans="2:6" ht="11.25">
      <c r="B356" s="3"/>
      <c r="C356" s="3"/>
      <c r="D356" s="3"/>
      <c r="E356" s="3"/>
      <c r="F356" s="3"/>
    </row>
    <row r="357" spans="2:6" ht="11.25">
      <c r="B357" s="3"/>
      <c r="C357" s="3"/>
      <c r="D357" s="3"/>
      <c r="E357" s="3"/>
      <c r="F357" s="3"/>
    </row>
    <row r="358" spans="2:6" ht="11.25">
      <c r="B358" s="3"/>
      <c r="C358" s="3"/>
      <c r="D358" s="3"/>
      <c r="E358" s="3"/>
      <c r="F358" s="3"/>
    </row>
    <row r="359" spans="2:6" ht="11.25">
      <c r="B359" s="3"/>
      <c r="C359" s="3"/>
      <c r="D359" s="3"/>
      <c r="E359" s="3"/>
      <c r="F359" s="3"/>
    </row>
    <row r="360" spans="2:6" ht="11.25">
      <c r="B360" s="3"/>
      <c r="C360" s="3"/>
      <c r="D360" s="3"/>
      <c r="E360" s="3"/>
      <c r="F360" s="3"/>
    </row>
    <row r="361" spans="2:6" ht="11.25">
      <c r="B361" s="3"/>
      <c r="C361" s="3"/>
      <c r="D361" s="3"/>
      <c r="E361" s="3"/>
      <c r="F361" s="3"/>
    </row>
    <row r="362" spans="2:6" ht="11.25">
      <c r="B362" s="3"/>
      <c r="C362" s="3"/>
      <c r="D362" s="3"/>
      <c r="E362" s="3"/>
      <c r="F362" s="3"/>
    </row>
    <row r="363" spans="2:6" ht="11.25">
      <c r="B363" s="3"/>
      <c r="C363" s="3"/>
      <c r="D363" s="3"/>
      <c r="E363" s="3"/>
      <c r="F363" s="3"/>
    </row>
    <row r="364" spans="2:6" ht="11.25">
      <c r="B364" s="3"/>
      <c r="C364" s="3"/>
      <c r="D364" s="3"/>
      <c r="E364" s="3"/>
      <c r="F364" s="3"/>
    </row>
    <row r="365" spans="2:6" ht="11.25">
      <c r="B365" s="3"/>
      <c r="C365" s="3"/>
      <c r="D365" s="3"/>
      <c r="E365" s="3"/>
      <c r="F365" s="3"/>
    </row>
    <row r="366" spans="2:6" ht="11.25">
      <c r="B366" s="3"/>
      <c r="C366" s="3"/>
      <c r="D366" s="3"/>
      <c r="E366" s="3"/>
      <c r="F366" s="3"/>
    </row>
    <row r="367" spans="2:6" ht="11.25">
      <c r="B367" s="3"/>
      <c r="C367" s="3"/>
      <c r="D367" s="3"/>
      <c r="E367" s="3"/>
      <c r="F367" s="3"/>
    </row>
    <row r="368" spans="2:6" ht="11.25">
      <c r="B368" s="3"/>
      <c r="C368" s="3"/>
      <c r="D368" s="3"/>
      <c r="E368" s="3"/>
      <c r="F368" s="3"/>
    </row>
    <row r="369" spans="2:6" ht="11.25">
      <c r="B369" s="3"/>
      <c r="C369" s="3"/>
      <c r="D369" s="3"/>
      <c r="E369" s="3"/>
      <c r="F369" s="3"/>
    </row>
    <row r="370" spans="2:6" ht="11.25">
      <c r="B370" s="3"/>
      <c r="C370" s="3"/>
      <c r="D370" s="3"/>
      <c r="E370" s="3"/>
      <c r="F370" s="3"/>
    </row>
    <row r="371" spans="2:6" ht="11.25">
      <c r="B371" s="3"/>
      <c r="C371" s="3"/>
      <c r="D371" s="3"/>
      <c r="E371" s="3"/>
      <c r="F371" s="3"/>
    </row>
    <row r="372" spans="2:6" ht="11.25">
      <c r="B372" s="3"/>
      <c r="C372" s="3"/>
      <c r="D372" s="3"/>
      <c r="E372" s="3"/>
      <c r="F372" s="3"/>
    </row>
    <row r="373" spans="2:6" ht="11.25">
      <c r="B373" s="3"/>
      <c r="C373" s="3"/>
      <c r="D373" s="3"/>
      <c r="E373" s="3"/>
      <c r="F373" s="3"/>
    </row>
    <row r="374" spans="2:6" ht="11.25">
      <c r="B374" s="3"/>
      <c r="C374" s="3"/>
      <c r="D374" s="3"/>
      <c r="E374" s="3"/>
      <c r="F374" s="3"/>
    </row>
    <row r="375" spans="2:6" ht="11.25">
      <c r="B375" s="3"/>
      <c r="C375" s="3"/>
      <c r="D375" s="3"/>
      <c r="E375" s="3"/>
      <c r="F375" s="3"/>
    </row>
    <row r="376" spans="2:6" ht="11.25">
      <c r="B376" s="3"/>
      <c r="C376" s="3"/>
      <c r="D376" s="3"/>
      <c r="E376" s="3"/>
      <c r="F376" s="3"/>
    </row>
    <row r="377" spans="2:6" ht="11.25">
      <c r="B377" s="3"/>
      <c r="C377" s="3"/>
      <c r="D377" s="3"/>
      <c r="E377" s="3"/>
      <c r="F377" s="3"/>
    </row>
    <row r="378" spans="2:6" ht="11.25">
      <c r="B378" s="3"/>
      <c r="C378" s="3"/>
      <c r="D378" s="3"/>
      <c r="E378" s="3"/>
      <c r="F378" s="3"/>
    </row>
    <row r="379" spans="2:6" ht="11.25">
      <c r="B379" s="3"/>
      <c r="C379" s="3"/>
      <c r="D379" s="3"/>
      <c r="E379" s="3"/>
      <c r="F379" s="3"/>
    </row>
    <row r="380" spans="2:6" ht="11.25">
      <c r="B380" s="3"/>
      <c r="C380" s="3"/>
      <c r="D380" s="3"/>
      <c r="E380" s="3"/>
      <c r="F380" s="3"/>
    </row>
    <row r="381" spans="2:6" ht="11.25">
      <c r="B381" s="3"/>
      <c r="C381" s="3"/>
      <c r="D381" s="3"/>
      <c r="E381" s="3"/>
      <c r="F381" s="3"/>
    </row>
    <row r="382" spans="2:6" ht="11.25">
      <c r="B382" s="3"/>
      <c r="C382" s="3"/>
      <c r="D382" s="3"/>
      <c r="E382" s="3"/>
      <c r="F382" s="3"/>
    </row>
    <row r="383" spans="2:6" ht="11.25">
      <c r="B383" s="3"/>
      <c r="C383" s="3"/>
      <c r="D383" s="3"/>
      <c r="E383" s="3"/>
      <c r="F383" s="3"/>
    </row>
    <row r="384" spans="2:6" ht="11.25">
      <c r="B384" s="3"/>
      <c r="C384" s="3"/>
      <c r="D384" s="3"/>
      <c r="E384" s="3"/>
      <c r="F384" s="3"/>
    </row>
    <row r="385" spans="2:6" ht="11.25">
      <c r="B385" s="3"/>
      <c r="C385" s="3"/>
      <c r="D385" s="3"/>
      <c r="E385" s="3"/>
      <c r="F385" s="3"/>
    </row>
    <row r="386" spans="2:6" ht="11.25">
      <c r="B386" s="3"/>
      <c r="C386" s="3"/>
      <c r="D386" s="3"/>
      <c r="E386" s="3"/>
      <c r="F386" s="3"/>
    </row>
    <row r="387" spans="2:6" ht="11.25">
      <c r="B387" s="3"/>
      <c r="C387" s="3"/>
      <c r="D387" s="3"/>
      <c r="E387" s="3"/>
      <c r="F387" s="3"/>
    </row>
    <row r="388" spans="2:6" ht="11.25">
      <c r="B388" s="3"/>
      <c r="C388" s="3"/>
      <c r="D388" s="3"/>
      <c r="E388" s="3"/>
      <c r="F388" s="3"/>
    </row>
    <row r="389" spans="2:6" ht="11.25">
      <c r="B389" s="3"/>
      <c r="C389" s="3"/>
      <c r="D389" s="3"/>
      <c r="E389" s="3"/>
      <c r="F389" s="3"/>
    </row>
    <row r="390" spans="2:6" ht="11.25">
      <c r="B390" s="3"/>
      <c r="C390" s="3"/>
      <c r="D390" s="3"/>
      <c r="E390" s="3"/>
      <c r="F390" s="3"/>
    </row>
    <row r="391" spans="2:6" ht="11.25">
      <c r="B391" s="3"/>
      <c r="C391" s="3"/>
      <c r="D391" s="3"/>
      <c r="E391" s="3"/>
      <c r="F391" s="3"/>
    </row>
    <row r="392" spans="2:6" ht="11.25">
      <c r="B392" s="3"/>
      <c r="C392" s="3"/>
      <c r="D392" s="3"/>
      <c r="E392" s="3"/>
      <c r="F392" s="3"/>
    </row>
    <row r="393" spans="2:6" ht="11.25">
      <c r="B393" s="3"/>
      <c r="C393" s="3"/>
      <c r="D393" s="3"/>
      <c r="E393" s="3"/>
      <c r="F393" s="3"/>
    </row>
    <row r="394" spans="2:6" ht="11.25">
      <c r="B394" s="3"/>
      <c r="C394" s="3"/>
      <c r="D394" s="3"/>
      <c r="E394" s="3"/>
      <c r="F394" s="3"/>
    </row>
    <row r="395" spans="2:6" ht="11.25">
      <c r="B395" s="3"/>
      <c r="C395" s="3"/>
      <c r="D395" s="3"/>
      <c r="E395" s="3"/>
      <c r="F395" s="3"/>
    </row>
    <row r="396" spans="2:6" ht="11.25">
      <c r="B396" s="3"/>
      <c r="C396" s="3"/>
      <c r="D396" s="3"/>
      <c r="E396" s="3"/>
      <c r="F396" s="3"/>
    </row>
    <row r="397" spans="2:6" ht="11.25">
      <c r="B397" s="3"/>
      <c r="C397" s="3"/>
      <c r="D397" s="3"/>
      <c r="E397" s="3"/>
      <c r="F397" s="3"/>
    </row>
    <row r="398" spans="2:6" ht="11.25">
      <c r="B398" s="3"/>
      <c r="C398" s="3"/>
      <c r="D398" s="3"/>
      <c r="E398" s="3"/>
      <c r="F398" s="3"/>
    </row>
    <row r="399" spans="2:6" ht="11.25">
      <c r="B399" s="3"/>
      <c r="C399" s="3"/>
      <c r="D399" s="3"/>
      <c r="E399" s="3"/>
      <c r="F399" s="3"/>
    </row>
    <row r="400" spans="2:6" ht="11.25">
      <c r="B400" s="3"/>
      <c r="C400" s="3"/>
      <c r="D400" s="3"/>
      <c r="E400" s="3"/>
      <c r="F400" s="3"/>
    </row>
    <row r="401" spans="2:6" ht="11.25">
      <c r="B401" s="3"/>
      <c r="C401" s="3"/>
      <c r="D401" s="3"/>
      <c r="E401" s="3"/>
      <c r="F401" s="3"/>
    </row>
    <row r="402" spans="2:6" ht="11.25">
      <c r="B402" s="3"/>
      <c r="C402" s="3"/>
      <c r="D402" s="3"/>
      <c r="E402" s="3"/>
      <c r="F402" s="3"/>
    </row>
    <row r="403" spans="2:6" ht="11.25">
      <c r="B403" s="3"/>
      <c r="C403" s="3"/>
      <c r="D403" s="3"/>
      <c r="E403" s="3"/>
      <c r="F403" s="3"/>
    </row>
    <row r="404" spans="2:6" ht="11.25">
      <c r="B404" s="3"/>
      <c r="C404" s="3"/>
      <c r="D404" s="3"/>
      <c r="E404" s="3"/>
      <c r="F404" s="3"/>
    </row>
    <row r="405" spans="2:6" ht="11.25">
      <c r="B405" s="3"/>
      <c r="C405" s="3"/>
      <c r="D405" s="3"/>
      <c r="E405" s="3"/>
      <c r="F405" s="3"/>
    </row>
    <row r="406" spans="2:6" ht="11.25">
      <c r="B406" s="3"/>
      <c r="C406" s="3"/>
      <c r="D406" s="3"/>
      <c r="E406" s="3"/>
      <c r="F406" s="3"/>
    </row>
    <row r="407" spans="2:6" ht="11.25">
      <c r="B407" s="3"/>
      <c r="C407" s="3"/>
      <c r="D407" s="3"/>
      <c r="E407" s="3"/>
      <c r="F407" s="3"/>
    </row>
    <row r="408" spans="2:6" ht="11.25">
      <c r="B408" s="3"/>
      <c r="C408" s="3"/>
      <c r="D408" s="3"/>
      <c r="E408" s="3"/>
      <c r="F408" s="3"/>
    </row>
  </sheetData>
  <mergeCells count="4">
    <mergeCell ref="A15:H15"/>
    <mergeCell ref="A12:H12"/>
    <mergeCell ref="A14:H14"/>
    <mergeCell ref="A13:I13"/>
  </mergeCells>
  <printOptions/>
  <pageMargins left="1.5748031496062993" right="0.3937007874015748" top="0.3937007874015748" bottom="0.984251968503937" header="0.5118110236220472" footer="0.8661417322834646"/>
  <pageSetup horizontalDpi="300" verticalDpi="3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1"/>
  <sheetViews>
    <sheetView view="pageBreakPreview" zoomScaleSheetLayoutView="100" workbookViewId="0" topLeftCell="D55">
      <selection activeCell="P80" sqref="P80"/>
    </sheetView>
  </sheetViews>
  <sheetFormatPr defaultColWidth="9.140625" defaultRowHeight="12"/>
  <cols>
    <col min="1" max="1" width="3.8515625" style="2" customWidth="1"/>
    <col min="2" max="2" width="40.8515625" style="2" customWidth="1"/>
    <col min="3" max="5" width="15.8515625" style="2" customWidth="1"/>
    <col min="6" max="11" width="13.8515625" style="2" customWidth="1"/>
    <col min="12" max="13" width="10.8515625" style="2" customWidth="1"/>
    <col min="14" max="14" width="11.7109375" style="2" customWidth="1"/>
    <col min="15" max="16384" width="9.28125" style="2" customWidth="1"/>
  </cols>
  <sheetData>
    <row r="1" spans="3:11" ht="12">
      <c r="C1" s="24"/>
      <c r="D1" s="24"/>
      <c r="E1" s="24"/>
      <c r="I1" s="77" t="s">
        <v>103</v>
      </c>
      <c r="J1" s="77"/>
      <c r="K1" s="77"/>
    </row>
    <row r="2" spans="9:14" ht="12">
      <c r="I2" s="296" t="s">
        <v>562</v>
      </c>
      <c r="J2" s="296"/>
      <c r="K2" s="296"/>
      <c r="L2" s="296"/>
      <c r="M2" s="296"/>
      <c r="N2" s="296"/>
    </row>
    <row r="3" spans="9:11" ht="12">
      <c r="I3" s="24" t="s">
        <v>564</v>
      </c>
      <c r="J3" s="24"/>
      <c r="K3" s="24"/>
    </row>
    <row r="4" spans="1:13" ht="12.75">
      <c r="A4" s="799"/>
      <c r="B4" s="799"/>
      <c r="C4" s="799"/>
      <c r="D4" s="44"/>
      <c r="E4" s="44"/>
      <c r="I4" s="77" t="s">
        <v>563</v>
      </c>
      <c r="J4" s="77"/>
      <c r="K4" s="77"/>
      <c r="L4" s="77"/>
      <c r="M4" s="77"/>
    </row>
    <row r="5" spans="1:5" ht="12.75">
      <c r="A5" s="799"/>
      <c r="B5" s="799"/>
      <c r="C5" s="799"/>
      <c r="D5" s="44"/>
      <c r="E5" s="44"/>
    </row>
    <row r="6" ht="11.25">
      <c r="B6" s="56"/>
    </row>
    <row r="7" ht="11.25">
      <c r="B7" s="56"/>
    </row>
    <row r="8" ht="11.25">
      <c r="B8" s="56"/>
    </row>
    <row r="9" spans="1:14" ht="12.75">
      <c r="A9" s="799" t="s">
        <v>574</v>
      </c>
      <c r="B9" s="799"/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</row>
    <row r="10" spans="1:14" ht="12.75">
      <c r="A10" s="799" t="s">
        <v>203</v>
      </c>
      <c r="B10" s="799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</row>
    <row r="11" spans="1:13" ht="12.75">
      <c r="A11" s="799" t="s">
        <v>178</v>
      </c>
      <c r="B11" s="799"/>
      <c r="C11" s="799"/>
      <c r="D11" s="799"/>
      <c r="E11" s="799"/>
      <c r="F11" s="799"/>
      <c r="G11" s="799"/>
      <c r="H11" s="799"/>
      <c r="I11" s="799"/>
      <c r="J11" s="799"/>
      <c r="K11" s="799"/>
      <c r="L11" s="799"/>
      <c r="M11" s="44"/>
    </row>
    <row r="12" spans="1:13" ht="12.75">
      <c r="A12" s="783"/>
      <c r="B12" s="783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294"/>
    </row>
    <row r="13" spans="1:13" ht="12.75">
      <c r="A13" s="783" t="s">
        <v>248</v>
      </c>
      <c r="B13" s="783"/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294"/>
    </row>
    <row r="14" spans="1:13" ht="12.75">
      <c r="A14" s="783" t="s">
        <v>249</v>
      </c>
      <c r="B14" s="783"/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294"/>
    </row>
    <row r="15" ht="12" thickBot="1"/>
    <row r="16" spans="1:14" ht="12">
      <c r="A16" s="652" t="s">
        <v>20</v>
      </c>
      <c r="B16" s="653" t="s">
        <v>49</v>
      </c>
      <c r="C16" s="654" t="s">
        <v>87</v>
      </c>
      <c r="D16" s="654"/>
      <c r="E16" s="654"/>
      <c r="F16" s="797" t="s">
        <v>88</v>
      </c>
      <c r="G16" s="798"/>
      <c r="H16" s="798"/>
      <c r="I16" s="798"/>
      <c r="J16" s="798"/>
      <c r="K16" s="782"/>
      <c r="L16" s="655"/>
      <c r="M16" s="656"/>
      <c r="N16" s="657"/>
    </row>
    <row r="17" spans="1:14" ht="12">
      <c r="A17" s="658"/>
      <c r="B17" s="659"/>
      <c r="C17" s="660" t="s">
        <v>90</v>
      </c>
      <c r="D17" s="660"/>
      <c r="E17" s="660" t="s">
        <v>521</v>
      </c>
      <c r="F17" s="661"/>
      <c r="G17" s="662"/>
      <c r="H17" s="662"/>
      <c r="I17" s="662"/>
      <c r="J17" s="662"/>
      <c r="K17" s="663"/>
      <c r="L17" s="664" t="s">
        <v>89</v>
      </c>
      <c r="M17" s="665" t="s">
        <v>496</v>
      </c>
      <c r="N17" s="666" t="s">
        <v>521</v>
      </c>
    </row>
    <row r="18" spans="1:14" ht="12">
      <c r="A18" s="658"/>
      <c r="B18" s="659"/>
      <c r="C18" s="660" t="s">
        <v>92</v>
      </c>
      <c r="D18" s="660" t="s">
        <v>496</v>
      </c>
      <c r="E18" s="660" t="s">
        <v>517</v>
      </c>
      <c r="F18" s="665" t="s">
        <v>474</v>
      </c>
      <c r="G18" s="659"/>
      <c r="H18" s="659" t="s">
        <v>521</v>
      </c>
      <c r="I18" s="667" t="s">
        <v>41</v>
      </c>
      <c r="J18" s="660"/>
      <c r="K18" s="667" t="s">
        <v>516</v>
      </c>
      <c r="L18" s="665" t="s">
        <v>91</v>
      </c>
      <c r="M18" s="665"/>
      <c r="N18" s="666" t="s">
        <v>517</v>
      </c>
    </row>
    <row r="19" spans="1:14" ht="12">
      <c r="A19" s="658"/>
      <c r="B19" s="659"/>
      <c r="C19" s="660" t="s">
        <v>93</v>
      </c>
      <c r="D19" s="660"/>
      <c r="E19" s="660" t="s">
        <v>518</v>
      </c>
      <c r="F19" s="665" t="s">
        <v>476</v>
      </c>
      <c r="G19" s="659" t="s">
        <v>496</v>
      </c>
      <c r="H19" s="659" t="s">
        <v>517</v>
      </c>
      <c r="I19" s="667" t="s">
        <v>94</v>
      </c>
      <c r="J19" s="660" t="s">
        <v>496</v>
      </c>
      <c r="K19" s="667" t="s">
        <v>517</v>
      </c>
      <c r="L19" s="665"/>
      <c r="M19" s="665"/>
      <c r="N19" s="666" t="s">
        <v>518</v>
      </c>
    </row>
    <row r="20" spans="1:14" ht="12.75" thickBot="1">
      <c r="A20" s="668"/>
      <c r="B20" s="669"/>
      <c r="C20" s="670" t="s">
        <v>95</v>
      </c>
      <c r="D20" s="670"/>
      <c r="E20" s="670"/>
      <c r="F20" s="671" t="s">
        <v>113</v>
      </c>
      <c r="G20" s="669"/>
      <c r="H20" s="669" t="s">
        <v>518</v>
      </c>
      <c r="I20" s="669"/>
      <c r="J20" s="671"/>
      <c r="K20" s="669" t="s">
        <v>518</v>
      </c>
      <c r="L20" s="671"/>
      <c r="M20" s="671"/>
      <c r="N20" s="672"/>
    </row>
    <row r="21" spans="1:14" ht="12">
      <c r="A21" s="632">
        <v>1</v>
      </c>
      <c r="B21" s="190" t="s">
        <v>410</v>
      </c>
      <c r="C21" s="62">
        <v>39000</v>
      </c>
      <c r="D21" s="62">
        <v>39000</v>
      </c>
      <c r="E21" s="452">
        <f>D21/C21</f>
        <v>1</v>
      </c>
      <c r="F21" s="62">
        <v>39000</v>
      </c>
      <c r="G21" s="62">
        <v>39000</v>
      </c>
      <c r="H21" s="443">
        <f>G21/F21</f>
        <v>1</v>
      </c>
      <c r="I21" s="134"/>
      <c r="J21" s="134"/>
      <c r="K21" s="134"/>
      <c r="L21" s="134"/>
      <c r="M21" s="130"/>
      <c r="N21" s="635"/>
    </row>
    <row r="22" spans="1:14" ht="11.25">
      <c r="A22" s="634"/>
      <c r="B22" s="190" t="s">
        <v>411</v>
      </c>
      <c r="C22" s="134"/>
      <c r="D22" s="134"/>
      <c r="E22" s="452"/>
      <c r="F22" s="134"/>
      <c r="G22" s="134"/>
      <c r="H22" s="444"/>
      <c r="I22" s="134"/>
      <c r="J22" s="134"/>
      <c r="K22" s="134"/>
      <c r="L22" s="134"/>
      <c r="M22" s="130"/>
      <c r="N22" s="635"/>
    </row>
    <row r="23" spans="1:14" ht="11.25">
      <c r="A23" s="634"/>
      <c r="B23" s="190" t="s">
        <v>412</v>
      </c>
      <c r="C23" s="62"/>
      <c r="D23" s="62"/>
      <c r="E23" s="452"/>
      <c r="F23" s="62"/>
      <c r="G23" s="62"/>
      <c r="H23" s="443"/>
      <c r="I23" s="134"/>
      <c r="J23" s="134"/>
      <c r="K23" s="134"/>
      <c r="L23" s="134"/>
      <c r="M23" s="130"/>
      <c r="N23" s="635"/>
    </row>
    <row r="24" spans="1:14" ht="12">
      <c r="A24" s="632"/>
      <c r="B24" s="190" t="s">
        <v>164</v>
      </c>
      <c r="C24" s="134">
        <v>25000</v>
      </c>
      <c r="D24" s="134">
        <v>25000</v>
      </c>
      <c r="E24" s="451">
        <f aca="true" t="shared" si="0" ref="E24:E75">D24/C24</f>
        <v>1</v>
      </c>
      <c r="F24" s="134">
        <v>25000</v>
      </c>
      <c r="G24" s="134">
        <v>25000</v>
      </c>
      <c r="H24" s="444">
        <f>G24/F24</f>
        <v>1</v>
      </c>
      <c r="I24" s="134"/>
      <c r="J24" s="134"/>
      <c r="K24" s="134"/>
      <c r="L24" s="134"/>
      <c r="M24" s="130"/>
      <c r="N24" s="635"/>
    </row>
    <row r="25" spans="1:14" ht="11.25">
      <c r="A25" s="634"/>
      <c r="B25" s="190" t="s">
        <v>165</v>
      </c>
      <c r="C25" s="134">
        <v>5000</v>
      </c>
      <c r="D25" s="134">
        <v>5000</v>
      </c>
      <c r="E25" s="451">
        <f t="shared" si="0"/>
        <v>1</v>
      </c>
      <c r="F25" s="134">
        <v>5000</v>
      </c>
      <c r="G25" s="134">
        <v>5000</v>
      </c>
      <c r="H25" s="444">
        <f aca="true" t="shared" si="1" ref="H25:H30">G25/F25</f>
        <v>1</v>
      </c>
      <c r="I25" s="134"/>
      <c r="J25" s="134"/>
      <c r="K25" s="134"/>
      <c r="L25" s="134"/>
      <c r="M25" s="130"/>
      <c r="N25" s="635"/>
    </row>
    <row r="26" spans="1:14" ht="11.25">
      <c r="A26" s="634"/>
      <c r="B26" s="190" t="s">
        <v>166</v>
      </c>
      <c r="C26" s="134">
        <v>5000</v>
      </c>
      <c r="D26" s="134">
        <v>4996</v>
      </c>
      <c r="E26" s="451">
        <f t="shared" si="0"/>
        <v>0.9992</v>
      </c>
      <c r="F26" s="134">
        <v>5000</v>
      </c>
      <c r="G26" s="134">
        <v>4996</v>
      </c>
      <c r="H26" s="444">
        <f t="shared" si="1"/>
        <v>0.9992</v>
      </c>
      <c r="I26" s="134"/>
      <c r="J26" s="134"/>
      <c r="K26" s="134"/>
      <c r="L26" s="134"/>
      <c r="M26" s="130"/>
      <c r="N26" s="635"/>
    </row>
    <row r="27" spans="1:14" ht="11.25">
      <c r="A27" s="634"/>
      <c r="B27" s="190" t="s">
        <v>167</v>
      </c>
      <c r="C27" s="134">
        <v>1000</v>
      </c>
      <c r="D27" s="134">
        <v>1000</v>
      </c>
      <c r="E27" s="451">
        <f t="shared" si="0"/>
        <v>1</v>
      </c>
      <c r="F27" s="134">
        <v>1000</v>
      </c>
      <c r="G27" s="134">
        <v>1000</v>
      </c>
      <c r="H27" s="444">
        <f t="shared" si="1"/>
        <v>1</v>
      </c>
      <c r="I27" s="134"/>
      <c r="J27" s="134"/>
      <c r="K27" s="134"/>
      <c r="L27" s="134"/>
      <c r="M27" s="130"/>
      <c r="N27" s="635"/>
    </row>
    <row r="28" spans="1:14" ht="11.25">
      <c r="A28" s="634"/>
      <c r="B28" s="190" t="s">
        <v>168</v>
      </c>
      <c r="C28" s="134">
        <v>1000</v>
      </c>
      <c r="D28" s="134">
        <v>1000</v>
      </c>
      <c r="E28" s="451">
        <f t="shared" si="0"/>
        <v>1</v>
      </c>
      <c r="F28" s="134">
        <v>1000</v>
      </c>
      <c r="G28" s="134">
        <v>1000</v>
      </c>
      <c r="H28" s="444">
        <f t="shared" si="1"/>
        <v>1</v>
      </c>
      <c r="I28" s="134"/>
      <c r="J28" s="134"/>
      <c r="K28" s="134"/>
      <c r="L28" s="134"/>
      <c r="M28" s="130"/>
      <c r="N28" s="635"/>
    </row>
    <row r="29" spans="1:14" ht="11.25">
      <c r="A29" s="634"/>
      <c r="B29" s="190" t="s">
        <v>169</v>
      </c>
      <c r="C29" s="134">
        <v>1000</v>
      </c>
      <c r="D29" s="134">
        <v>1004</v>
      </c>
      <c r="E29" s="451">
        <f t="shared" si="0"/>
        <v>1.004</v>
      </c>
      <c r="F29" s="134">
        <v>1000</v>
      </c>
      <c r="G29" s="134">
        <v>1004</v>
      </c>
      <c r="H29" s="444">
        <f t="shared" si="1"/>
        <v>1.004</v>
      </c>
      <c r="I29" s="134"/>
      <c r="J29" s="134"/>
      <c r="K29" s="134"/>
      <c r="L29" s="134"/>
      <c r="M29" s="130"/>
      <c r="N29" s="635"/>
    </row>
    <row r="30" spans="1:14" ht="11.25">
      <c r="A30" s="634"/>
      <c r="B30" s="190" t="s">
        <v>170</v>
      </c>
      <c r="C30" s="134">
        <v>1000</v>
      </c>
      <c r="D30" s="134">
        <v>1000</v>
      </c>
      <c r="E30" s="451">
        <f t="shared" si="0"/>
        <v>1</v>
      </c>
      <c r="F30" s="134">
        <v>1000</v>
      </c>
      <c r="G30" s="134">
        <v>1000</v>
      </c>
      <c r="H30" s="444">
        <f t="shared" si="1"/>
        <v>1</v>
      </c>
      <c r="I30" s="134"/>
      <c r="J30" s="134"/>
      <c r="K30" s="134"/>
      <c r="L30" s="134"/>
      <c r="M30" s="130"/>
      <c r="N30" s="635"/>
    </row>
    <row r="31" spans="1:23" s="118" customFormat="1" ht="11.25">
      <c r="A31" s="342"/>
      <c r="B31" s="9"/>
      <c r="C31" s="195"/>
      <c r="D31" s="195"/>
      <c r="E31" s="416"/>
      <c r="F31" s="195"/>
      <c r="G31" s="195"/>
      <c r="H31" s="416"/>
      <c r="I31" s="195"/>
      <c r="J31" s="193"/>
      <c r="K31" s="193"/>
      <c r="L31" s="36"/>
      <c r="M31" s="9"/>
      <c r="N31" s="636"/>
      <c r="O31" s="3"/>
      <c r="P31" s="3"/>
      <c r="Q31" s="3"/>
      <c r="R31" s="3"/>
      <c r="S31" s="3"/>
      <c r="T31" s="3"/>
      <c r="U31" s="3"/>
      <c r="V31" s="3"/>
      <c r="W31" s="3"/>
    </row>
    <row r="32" spans="1:14" ht="11.25">
      <c r="A32" s="634" t="s">
        <v>118</v>
      </c>
      <c r="B32" s="190" t="s">
        <v>204</v>
      </c>
      <c r="C32" s="62">
        <f>SUM(C34:C42)</f>
        <v>90000</v>
      </c>
      <c r="D32" s="62">
        <f>SUM(D34:D42)</f>
        <v>90000</v>
      </c>
      <c r="E32" s="450">
        <f t="shared" si="0"/>
        <v>1</v>
      </c>
      <c r="F32" s="62">
        <f>SUM(F34:F42)</f>
        <v>80800</v>
      </c>
      <c r="G32" s="62">
        <f>SUM(G34:G42)</f>
        <v>80800</v>
      </c>
      <c r="H32" s="443">
        <f>G32/F32</f>
        <v>1</v>
      </c>
      <c r="I32" s="62">
        <f>SUM(I33:I43)</f>
        <v>9200</v>
      </c>
      <c r="J32" s="62">
        <v>9200</v>
      </c>
      <c r="K32" s="443">
        <f>J32/I32</f>
        <v>1</v>
      </c>
      <c r="L32" s="455"/>
      <c r="M32" s="453"/>
      <c r="N32" s="633"/>
    </row>
    <row r="33" spans="1:14" ht="11.25">
      <c r="A33" s="634"/>
      <c r="B33" s="190" t="s">
        <v>201</v>
      </c>
      <c r="C33" s="62"/>
      <c r="D33" s="62"/>
      <c r="E33" s="452"/>
      <c r="F33" s="62"/>
      <c r="G33" s="62"/>
      <c r="H33" s="443"/>
      <c r="I33" s="62"/>
      <c r="J33" s="62"/>
      <c r="K33" s="443"/>
      <c r="L33" s="134"/>
      <c r="M33" s="130"/>
      <c r="N33" s="635"/>
    </row>
    <row r="34" spans="1:14" ht="11.25">
      <c r="A34" s="634"/>
      <c r="B34" s="190" t="s">
        <v>258</v>
      </c>
      <c r="C34" s="130">
        <v>7030</v>
      </c>
      <c r="D34" s="134">
        <v>7030</v>
      </c>
      <c r="E34" s="451">
        <f t="shared" si="0"/>
        <v>1</v>
      </c>
      <c r="F34" s="130">
        <v>7030</v>
      </c>
      <c r="G34" s="134">
        <v>7030</v>
      </c>
      <c r="H34" s="444">
        <f>G34/F34</f>
        <v>1</v>
      </c>
      <c r="I34" s="134"/>
      <c r="J34" s="134"/>
      <c r="K34" s="443"/>
      <c r="L34" s="134"/>
      <c r="M34" s="130"/>
      <c r="N34" s="635"/>
    </row>
    <row r="35" spans="1:14" ht="11.25">
      <c r="A35" s="634"/>
      <c r="B35" s="190" t="s">
        <v>259</v>
      </c>
      <c r="C35" s="134"/>
      <c r="D35" s="134"/>
      <c r="E35" s="452"/>
      <c r="F35" s="134"/>
      <c r="G35" s="134"/>
      <c r="H35" s="444"/>
      <c r="I35" s="134"/>
      <c r="J35" s="134"/>
      <c r="K35" s="443"/>
      <c r="L35" s="134"/>
      <c r="M35" s="130"/>
      <c r="N35" s="635"/>
    </row>
    <row r="36" spans="1:14" ht="11.25">
      <c r="A36" s="634"/>
      <c r="B36" s="190" t="s">
        <v>171</v>
      </c>
      <c r="C36" s="134"/>
      <c r="D36" s="134"/>
      <c r="E36" s="452"/>
      <c r="F36" s="134"/>
      <c r="G36" s="134"/>
      <c r="H36" s="444"/>
      <c r="I36" s="134"/>
      <c r="J36" s="134"/>
      <c r="K36" s="443"/>
      <c r="L36" s="134"/>
      <c r="M36" s="130"/>
      <c r="N36" s="635"/>
    </row>
    <row r="37" spans="1:14" ht="11.25">
      <c r="A37" s="634"/>
      <c r="B37" s="191" t="s">
        <v>379</v>
      </c>
      <c r="C37" s="134">
        <v>51000</v>
      </c>
      <c r="D37" s="134">
        <v>51000</v>
      </c>
      <c r="E37" s="451">
        <f t="shared" si="0"/>
        <v>1</v>
      </c>
      <c r="F37" s="134">
        <v>51000</v>
      </c>
      <c r="G37" s="134">
        <v>51000</v>
      </c>
      <c r="H37" s="444">
        <f>G37/F37</f>
        <v>1</v>
      </c>
      <c r="I37" s="134"/>
      <c r="J37" s="134"/>
      <c r="K37" s="443"/>
      <c r="L37" s="134"/>
      <c r="M37" s="130"/>
      <c r="N37" s="635"/>
    </row>
    <row r="38" spans="1:14" ht="11.25">
      <c r="A38" s="634"/>
      <c r="B38" s="190" t="s">
        <v>260</v>
      </c>
      <c r="C38" s="134">
        <v>6970</v>
      </c>
      <c r="D38" s="134">
        <v>6970</v>
      </c>
      <c r="E38" s="451">
        <f t="shared" si="0"/>
        <v>1</v>
      </c>
      <c r="F38" s="134">
        <v>6970</v>
      </c>
      <c r="G38" s="134">
        <v>6970</v>
      </c>
      <c r="H38" s="444">
        <f>G38/F38</f>
        <v>1</v>
      </c>
      <c r="I38" s="134"/>
      <c r="J38" s="134"/>
      <c r="K38" s="443"/>
      <c r="L38" s="134"/>
      <c r="M38" s="130"/>
      <c r="N38" s="635"/>
    </row>
    <row r="39" spans="1:14" ht="11.25">
      <c r="A39" s="634"/>
      <c r="B39" s="190" t="s">
        <v>261</v>
      </c>
      <c r="C39" s="134">
        <v>15800</v>
      </c>
      <c r="D39" s="134">
        <v>15800</v>
      </c>
      <c r="E39" s="451">
        <f t="shared" si="0"/>
        <v>1</v>
      </c>
      <c r="F39" s="134">
        <v>6600</v>
      </c>
      <c r="G39" s="134">
        <v>6600</v>
      </c>
      <c r="H39" s="444">
        <f>G39/F39</f>
        <v>1</v>
      </c>
      <c r="I39" s="134">
        <v>9200</v>
      </c>
      <c r="J39" s="134">
        <v>9200</v>
      </c>
      <c r="K39" s="444">
        <f>J39/I39</f>
        <v>1</v>
      </c>
      <c r="L39" s="134"/>
      <c r="M39" s="130"/>
      <c r="N39" s="635"/>
    </row>
    <row r="40" spans="1:14" ht="11.25">
      <c r="A40" s="634"/>
      <c r="B40" s="190" t="s">
        <v>262</v>
      </c>
      <c r="C40" s="134"/>
      <c r="D40" s="134"/>
      <c r="E40" s="452"/>
      <c r="F40" s="134"/>
      <c r="G40" s="134"/>
      <c r="H40" s="444"/>
      <c r="I40" s="134"/>
      <c r="J40" s="134"/>
      <c r="K40" s="134"/>
      <c r="L40" s="134"/>
      <c r="M40" s="130"/>
      <c r="N40" s="635"/>
    </row>
    <row r="41" spans="1:14" ht="11.25">
      <c r="A41" s="634"/>
      <c r="B41" s="190" t="s">
        <v>263</v>
      </c>
      <c r="C41" s="134"/>
      <c r="D41" s="134"/>
      <c r="E41" s="452"/>
      <c r="F41" s="134"/>
      <c r="G41" s="134"/>
      <c r="H41" s="444"/>
      <c r="I41" s="134"/>
      <c r="J41" s="134"/>
      <c r="K41" s="134"/>
      <c r="L41" s="134"/>
      <c r="M41" s="130"/>
      <c r="N41" s="635"/>
    </row>
    <row r="42" spans="1:14" ht="11.25">
      <c r="A42" s="634"/>
      <c r="B42" s="190" t="s">
        <v>264</v>
      </c>
      <c r="C42" s="134">
        <v>9200</v>
      </c>
      <c r="D42" s="134">
        <v>9200</v>
      </c>
      <c r="E42" s="451">
        <f t="shared" si="0"/>
        <v>1</v>
      </c>
      <c r="F42" s="134">
        <v>9200</v>
      </c>
      <c r="G42" s="134">
        <v>9200</v>
      </c>
      <c r="H42" s="444">
        <f>G42/F42</f>
        <v>1</v>
      </c>
      <c r="I42" s="134"/>
      <c r="J42" s="134"/>
      <c r="K42" s="134"/>
      <c r="L42" s="134"/>
      <c r="M42" s="130"/>
      <c r="N42" s="635"/>
    </row>
    <row r="43" spans="1:14" ht="11.25">
      <c r="A43" s="634"/>
      <c r="B43" s="190" t="s">
        <v>265</v>
      </c>
      <c r="C43" s="134"/>
      <c r="D43" s="134"/>
      <c r="E43" s="452"/>
      <c r="F43" s="134"/>
      <c r="G43" s="134"/>
      <c r="H43" s="444"/>
      <c r="I43" s="134"/>
      <c r="J43" s="134"/>
      <c r="K43" s="134"/>
      <c r="L43" s="134"/>
      <c r="M43" s="130"/>
      <c r="N43" s="635"/>
    </row>
    <row r="44" spans="1:14" ht="11.25">
      <c r="A44" s="637"/>
      <c r="B44" s="162"/>
      <c r="C44" s="193"/>
      <c r="D44" s="193"/>
      <c r="E44" s="473"/>
      <c r="F44" s="193"/>
      <c r="G44" s="193"/>
      <c r="H44" s="445"/>
      <c r="I44" s="193"/>
      <c r="J44" s="193"/>
      <c r="K44" s="193"/>
      <c r="L44" s="193"/>
      <c r="M44" s="195"/>
      <c r="N44" s="636"/>
    </row>
    <row r="45" spans="1:14" ht="11.25">
      <c r="A45" s="634" t="s">
        <v>119</v>
      </c>
      <c r="B45" s="190" t="s">
        <v>136</v>
      </c>
      <c r="C45" s="62">
        <v>70000</v>
      </c>
      <c r="D45" s="62">
        <v>70000</v>
      </c>
      <c r="E45" s="443">
        <f t="shared" si="0"/>
        <v>1</v>
      </c>
      <c r="F45" s="62">
        <v>70000</v>
      </c>
      <c r="G45" s="62">
        <v>70000</v>
      </c>
      <c r="H45" s="443">
        <f>G45/F45</f>
        <v>1</v>
      </c>
      <c r="I45" s="134"/>
      <c r="J45" s="134"/>
      <c r="K45" s="134"/>
      <c r="L45" s="455"/>
      <c r="M45" s="453"/>
      <c r="N45" s="633"/>
    </row>
    <row r="46" spans="1:14" ht="11.25">
      <c r="A46" s="634"/>
      <c r="B46" s="190" t="s">
        <v>202</v>
      </c>
      <c r="C46" s="134"/>
      <c r="D46" s="134"/>
      <c r="E46" s="443"/>
      <c r="F46" s="134"/>
      <c r="G46" s="134"/>
      <c r="H46" s="444"/>
      <c r="I46" s="134"/>
      <c r="J46" s="134"/>
      <c r="K46" s="134"/>
      <c r="L46" s="134"/>
      <c r="M46" s="130"/>
      <c r="N46" s="635"/>
    </row>
    <row r="47" spans="1:14" ht="11.25">
      <c r="A47" s="634"/>
      <c r="B47" s="190" t="s">
        <v>153</v>
      </c>
      <c r="C47" s="62"/>
      <c r="D47" s="62"/>
      <c r="E47" s="443"/>
      <c r="F47" s="62"/>
      <c r="G47" s="62"/>
      <c r="H47" s="443"/>
      <c r="I47" s="134"/>
      <c r="J47" s="134"/>
      <c r="K47" s="134"/>
      <c r="L47" s="134"/>
      <c r="M47" s="130"/>
      <c r="N47" s="635"/>
    </row>
    <row r="48" spans="1:14" ht="11.25">
      <c r="A48" s="637"/>
      <c r="B48" s="162"/>
      <c r="C48" s="193"/>
      <c r="D48" s="193"/>
      <c r="E48" s="443"/>
      <c r="F48" s="193"/>
      <c r="G48" s="193"/>
      <c r="H48" s="445"/>
      <c r="I48" s="193"/>
      <c r="J48" s="193"/>
      <c r="K48" s="193"/>
      <c r="L48" s="193"/>
      <c r="M48" s="195"/>
      <c r="N48" s="636"/>
    </row>
    <row r="49" spans="1:14" ht="12">
      <c r="A49" s="632">
        <v>4</v>
      </c>
      <c r="B49" s="190" t="s">
        <v>154</v>
      </c>
      <c r="C49" s="62">
        <v>20000</v>
      </c>
      <c r="D49" s="62">
        <v>20000</v>
      </c>
      <c r="E49" s="450">
        <f t="shared" si="0"/>
        <v>1</v>
      </c>
      <c r="F49" s="62">
        <v>20000</v>
      </c>
      <c r="G49" s="62">
        <v>20000</v>
      </c>
      <c r="H49" s="443">
        <f>G49/F49</f>
        <v>1</v>
      </c>
      <c r="I49" s="134"/>
      <c r="J49" s="134"/>
      <c r="K49" s="134"/>
      <c r="L49" s="134"/>
      <c r="M49" s="130"/>
      <c r="N49" s="635"/>
    </row>
    <row r="50" spans="1:14" ht="11.25">
      <c r="A50" s="634"/>
      <c r="B50" s="190" t="s">
        <v>155</v>
      </c>
      <c r="C50" s="134"/>
      <c r="D50" s="134"/>
      <c r="E50" s="452"/>
      <c r="F50" s="134"/>
      <c r="G50" s="134"/>
      <c r="H50" s="444"/>
      <c r="I50" s="134"/>
      <c r="J50" s="134"/>
      <c r="K50" s="134"/>
      <c r="L50" s="134"/>
      <c r="M50" s="130"/>
      <c r="N50" s="635"/>
    </row>
    <row r="51" spans="1:14" ht="11.25">
      <c r="A51" s="634"/>
      <c r="B51" s="190" t="s">
        <v>156</v>
      </c>
      <c r="C51" s="134"/>
      <c r="D51" s="134"/>
      <c r="E51" s="452"/>
      <c r="F51" s="134"/>
      <c r="G51" s="134"/>
      <c r="H51" s="444"/>
      <c r="I51" s="134"/>
      <c r="J51" s="134"/>
      <c r="K51" s="134"/>
      <c r="L51" s="134"/>
      <c r="M51" s="130"/>
      <c r="N51" s="635"/>
    </row>
    <row r="52" spans="1:14" ht="11.25">
      <c r="A52" s="634"/>
      <c r="B52" s="190" t="s">
        <v>157</v>
      </c>
      <c r="C52" s="62"/>
      <c r="D52" s="62"/>
      <c r="E52" s="452"/>
      <c r="F52" s="62"/>
      <c r="G52" s="62"/>
      <c r="H52" s="443"/>
      <c r="I52" s="134"/>
      <c r="J52" s="134"/>
      <c r="K52" s="134"/>
      <c r="L52" s="134"/>
      <c r="M52" s="130"/>
      <c r="N52" s="635"/>
    </row>
    <row r="53" spans="1:14" ht="12">
      <c r="A53" s="638"/>
      <c r="B53" s="192"/>
      <c r="C53" s="194"/>
      <c r="D53" s="194"/>
      <c r="E53" s="473"/>
      <c r="F53" s="193"/>
      <c r="G53" s="193"/>
      <c r="H53" s="445"/>
      <c r="I53" s="193"/>
      <c r="J53" s="193"/>
      <c r="K53" s="193"/>
      <c r="L53" s="193"/>
      <c r="M53" s="195"/>
      <c r="N53" s="636"/>
    </row>
    <row r="54" spans="1:14" ht="12">
      <c r="A54" s="632" t="s">
        <v>121</v>
      </c>
      <c r="B54" s="190" t="s">
        <v>250</v>
      </c>
      <c r="C54" s="62">
        <v>10000</v>
      </c>
      <c r="D54" s="62">
        <v>8185</v>
      </c>
      <c r="E54" s="450">
        <f t="shared" si="0"/>
        <v>0.8185</v>
      </c>
      <c r="F54" s="62">
        <v>10000</v>
      </c>
      <c r="G54" s="62">
        <v>8185</v>
      </c>
      <c r="H54" s="443">
        <f>G54/F54</f>
        <v>0.8185</v>
      </c>
      <c r="I54" s="134"/>
      <c r="J54" s="134"/>
      <c r="K54" s="134"/>
      <c r="L54" s="134"/>
      <c r="M54" s="130"/>
      <c r="N54" s="635"/>
    </row>
    <row r="55" spans="1:14" ht="12">
      <c r="A55" s="632"/>
      <c r="B55" s="190" t="s">
        <v>480</v>
      </c>
      <c r="C55" s="62"/>
      <c r="D55" s="62"/>
      <c r="E55" s="452"/>
      <c r="F55" s="62"/>
      <c r="G55" s="62"/>
      <c r="H55" s="443"/>
      <c r="I55" s="134"/>
      <c r="J55" s="134"/>
      <c r="K55" s="134"/>
      <c r="L55" s="134"/>
      <c r="M55" s="130"/>
      <c r="N55" s="635"/>
    </row>
    <row r="56" spans="1:14" ht="12">
      <c r="A56" s="638"/>
      <c r="B56" s="162"/>
      <c r="C56" s="238"/>
      <c r="D56" s="238"/>
      <c r="E56" s="473"/>
      <c r="F56" s="238"/>
      <c r="G56" s="238"/>
      <c r="H56" s="473"/>
      <c r="I56" s="193"/>
      <c r="J56" s="193"/>
      <c r="K56" s="134"/>
      <c r="L56" s="134"/>
      <c r="M56" s="130"/>
      <c r="N56" s="635"/>
    </row>
    <row r="57" spans="1:14" ht="45">
      <c r="A57" s="639" t="s">
        <v>185</v>
      </c>
      <c r="B57" s="474" t="s">
        <v>544</v>
      </c>
      <c r="C57" s="475">
        <v>10000</v>
      </c>
      <c r="D57" s="475">
        <v>10000</v>
      </c>
      <c r="E57" s="476">
        <f>D57/C57</f>
        <v>1</v>
      </c>
      <c r="F57" s="475">
        <v>10000</v>
      </c>
      <c r="G57" s="475">
        <v>10000</v>
      </c>
      <c r="H57" s="777">
        <f>G57/F57</f>
        <v>1</v>
      </c>
      <c r="I57" s="477"/>
      <c r="J57" s="3"/>
      <c r="K57" s="488"/>
      <c r="L57" s="475"/>
      <c r="M57" s="475"/>
      <c r="N57" s="640"/>
    </row>
    <row r="58" spans="1:14" ht="11.25">
      <c r="A58" s="641">
        <v>7</v>
      </c>
      <c r="B58" s="448" t="s">
        <v>251</v>
      </c>
      <c r="C58" s="449">
        <v>11000</v>
      </c>
      <c r="D58" s="449">
        <v>9458</v>
      </c>
      <c r="E58" s="478">
        <f t="shared" si="0"/>
        <v>0.8598181818181818</v>
      </c>
      <c r="F58" s="449">
        <v>11000</v>
      </c>
      <c r="G58" s="449">
        <v>9458</v>
      </c>
      <c r="H58" s="478">
        <f>G58/F58</f>
        <v>0.8598181818181818</v>
      </c>
      <c r="I58" s="455"/>
      <c r="J58" s="455"/>
      <c r="K58" s="455"/>
      <c r="L58" s="455"/>
      <c r="M58" s="453"/>
      <c r="N58" s="633"/>
    </row>
    <row r="59" spans="1:14" ht="11.25">
      <c r="A59" s="634"/>
      <c r="B59" s="190" t="s">
        <v>252</v>
      </c>
      <c r="C59" s="62"/>
      <c r="D59" s="62"/>
      <c r="E59" s="443"/>
      <c r="F59" s="62"/>
      <c r="G59" s="62"/>
      <c r="H59" s="443"/>
      <c r="I59" s="134"/>
      <c r="J59" s="134"/>
      <c r="K59" s="134"/>
      <c r="L59" s="134"/>
      <c r="M59" s="130"/>
      <c r="N59" s="635"/>
    </row>
    <row r="60" spans="1:14" ht="11.25">
      <c r="A60" s="637"/>
      <c r="B60" s="479"/>
      <c r="C60" s="193"/>
      <c r="D60" s="193"/>
      <c r="E60" s="446"/>
      <c r="F60" s="193"/>
      <c r="G60" s="193"/>
      <c r="H60" s="445"/>
      <c r="I60" s="193"/>
      <c r="J60" s="193"/>
      <c r="K60" s="193"/>
      <c r="L60" s="193"/>
      <c r="M60" s="195"/>
      <c r="N60" s="636"/>
    </row>
    <row r="61" spans="1:14" ht="11.25">
      <c r="A61" s="641">
        <v>8</v>
      </c>
      <c r="B61" s="448" t="s">
        <v>253</v>
      </c>
      <c r="C61" s="449">
        <f>SUM(C65:C75)</f>
        <v>30000</v>
      </c>
      <c r="D61" s="449">
        <f>SUM(D65:D75)</f>
        <v>28703</v>
      </c>
      <c r="E61" s="478">
        <f t="shared" si="0"/>
        <v>0.9567666666666667</v>
      </c>
      <c r="F61" s="454">
        <f>SUM(F63:F76)</f>
        <v>30000</v>
      </c>
      <c r="G61" s="449">
        <f>SUM(G63:G76)</f>
        <v>28703</v>
      </c>
      <c r="H61" s="478">
        <f>G61/F61</f>
        <v>0.9567666666666667</v>
      </c>
      <c r="I61" s="453"/>
      <c r="J61" s="480"/>
      <c r="K61" s="490"/>
      <c r="L61" s="455"/>
      <c r="M61" s="453"/>
      <c r="N61" s="633"/>
    </row>
    <row r="62" spans="1:14" ht="11.25">
      <c r="A62" s="634"/>
      <c r="B62" s="190" t="s">
        <v>254</v>
      </c>
      <c r="C62" s="134"/>
      <c r="D62" s="134"/>
      <c r="E62" s="443"/>
      <c r="F62" s="148"/>
      <c r="G62" s="455"/>
      <c r="H62" s="444"/>
      <c r="I62" s="130"/>
      <c r="J62" s="481"/>
      <c r="K62" s="148"/>
      <c r="L62" s="134"/>
      <c r="M62" s="130"/>
      <c r="N62" s="635"/>
    </row>
    <row r="63" spans="1:14" ht="11.25">
      <c r="A63" s="634"/>
      <c r="B63" s="190" t="s">
        <v>255</v>
      </c>
      <c r="C63" s="62"/>
      <c r="D63" s="62"/>
      <c r="E63" s="443"/>
      <c r="F63" s="442"/>
      <c r="G63" s="62"/>
      <c r="H63" s="443"/>
      <c r="I63" s="130"/>
      <c r="J63" s="481"/>
      <c r="K63" s="148"/>
      <c r="L63" s="134"/>
      <c r="M63" s="130"/>
      <c r="N63" s="635"/>
    </row>
    <row r="64" spans="1:14" ht="11.25">
      <c r="A64" s="634"/>
      <c r="B64" s="190" t="s">
        <v>256</v>
      </c>
      <c r="C64" s="134"/>
      <c r="D64" s="134"/>
      <c r="E64" s="443"/>
      <c r="F64" s="148"/>
      <c r="G64" s="134"/>
      <c r="H64" s="444"/>
      <c r="I64" s="130"/>
      <c r="J64" s="481"/>
      <c r="K64" s="148"/>
      <c r="L64" s="134"/>
      <c r="M64" s="130"/>
      <c r="N64" s="635"/>
    </row>
    <row r="65" spans="1:14" ht="11.25">
      <c r="A65" s="634"/>
      <c r="B65" s="190" t="s">
        <v>158</v>
      </c>
      <c r="C65" s="134">
        <v>14000</v>
      </c>
      <c r="D65" s="134">
        <v>13747</v>
      </c>
      <c r="E65" s="444">
        <f t="shared" si="0"/>
        <v>0.9819285714285715</v>
      </c>
      <c r="F65" s="148">
        <v>14000</v>
      </c>
      <c r="G65" s="134">
        <v>13747</v>
      </c>
      <c r="H65" s="444">
        <f>G65/F65</f>
        <v>0.9819285714285715</v>
      </c>
      <c r="I65" s="130"/>
      <c r="J65" s="481"/>
      <c r="K65" s="148"/>
      <c r="L65" s="134"/>
      <c r="M65" s="130"/>
      <c r="N65" s="635"/>
    </row>
    <row r="66" spans="1:14" ht="11.25">
      <c r="A66" s="634"/>
      <c r="B66" s="190" t="s">
        <v>483</v>
      </c>
      <c r="C66" s="134">
        <v>3000</v>
      </c>
      <c r="D66" s="134">
        <v>3000</v>
      </c>
      <c r="E66" s="444">
        <f t="shared" si="0"/>
        <v>1</v>
      </c>
      <c r="F66" s="148">
        <v>3000</v>
      </c>
      <c r="G66" s="134">
        <v>3000</v>
      </c>
      <c r="H66" s="444">
        <f aca="true" t="shared" si="2" ref="H66:H75">G66/F66</f>
        <v>1</v>
      </c>
      <c r="I66" s="130"/>
      <c r="J66" s="481"/>
      <c r="K66" s="148"/>
      <c r="L66" s="134"/>
      <c r="M66" s="130"/>
      <c r="N66" s="635"/>
    </row>
    <row r="67" spans="1:14" ht="11.25">
      <c r="A67" s="634"/>
      <c r="B67" s="190" t="s">
        <v>159</v>
      </c>
      <c r="C67" s="134">
        <v>3500</v>
      </c>
      <c r="D67" s="134">
        <v>3500</v>
      </c>
      <c r="E67" s="444">
        <f t="shared" si="0"/>
        <v>1</v>
      </c>
      <c r="F67" s="148">
        <v>3500</v>
      </c>
      <c r="G67" s="134">
        <v>3500</v>
      </c>
      <c r="H67" s="444">
        <f t="shared" si="2"/>
        <v>1</v>
      </c>
      <c r="I67" s="130"/>
      <c r="J67" s="481"/>
      <c r="K67" s="148"/>
      <c r="L67" s="134"/>
      <c r="M67" s="130"/>
      <c r="N67" s="635"/>
    </row>
    <row r="68" spans="1:14" ht="11.25">
      <c r="A68" s="634"/>
      <c r="B68" s="190" t="s">
        <v>160</v>
      </c>
      <c r="C68" s="134">
        <v>500</v>
      </c>
      <c r="D68" s="134">
        <v>500</v>
      </c>
      <c r="E68" s="444">
        <f t="shared" si="0"/>
        <v>1</v>
      </c>
      <c r="F68" s="148">
        <v>500</v>
      </c>
      <c r="G68" s="134">
        <v>500</v>
      </c>
      <c r="H68" s="444">
        <f t="shared" si="2"/>
        <v>1</v>
      </c>
      <c r="I68" s="130"/>
      <c r="J68" s="481"/>
      <c r="K68" s="148"/>
      <c r="L68" s="134"/>
      <c r="M68" s="130"/>
      <c r="N68" s="635"/>
    </row>
    <row r="69" spans="1:14" ht="11.25">
      <c r="A69" s="634"/>
      <c r="B69" s="190" t="s">
        <v>161</v>
      </c>
      <c r="C69" s="134">
        <v>500</v>
      </c>
      <c r="D69" s="134">
        <v>0</v>
      </c>
      <c r="E69" s="444">
        <f t="shared" si="0"/>
        <v>0</v>
      </c>
      <c r="F69" s="148">
        <v>500</v>
      </c>
      <c r="G69" s="134">
        <v>0</v>
      </c>
      <c r="H69" s="444">
        <f t="shared" si="2"/>
        <v>0</v>
      </c>
      <c r="I69" s="130"/>
      <c r="J69" s="481"/>
      <c r="K69" s="148"/>
      <c r="L69" s="134"/>
      <c r="M69" s="130"/>
      <c r="N69" s="635"/>
    </row>
    <row r="70" spans="1:14" ht="11.25">
      <c r="A70" s="634"/>
      <c r="B70" s="190" t="s">
        <v>162</v>
      </c>
      <c r="C70" s="134">
        <v>2500</v>
      </c>
      <c r="D70" s="134">
        <v>2500</v>
      </c>
      <c r="E70" s="444">
        <f t="shared" si="0"/>
        <v>1</v>
      </c>
      <c r="F70" s="148">
        <v>2500</v>
      </c>
      <c r="G70" s="134">
        <v>2500</v>
      </c>
      <c r="H70" s="444">
        <f t="shared" si="2"/>
        <v>1</v>
      </c>
      <c r="I70" s="130"/>
      <c r="J70" s="481"/>
      <c r="K70" s="148"/>
      <c r="L70" s="134"/>
      <c r="M70" s="130"/>
      <c r="N70" s="635"/>
    </row>
    <row r="71" spans="1:14" ht="11.25">
      <c r="A71" s="634"/>
      <c r="B71" s="190" t="s">
        <v>414</v>
      </c>
      <c r="C71" s="134">
        <v>1000</v>
      </c>
      <c r="D71" s="134">
        <v>979</v>
      </c>
      <c r="E71" s="444">
        <f t="shared" si="0"/>
        <v>0.979</v>
      </c>
      <c r="F71" s="148">
        <v>1000</v>
      </c>
      <c r="G71" s="134">
        <v>979</v>
      </c>
      <c r="H71" s="444">
        <f t="shared" si="2"/>
        <v>0.979</v>
      </c>
      <c r="I71" s="130"/>
      <c r="J71" s="481"/>
      <c r="K71" s="148"/>
      <c r="L71" s="134"/>
      <c r="M71" s="130"/>
      <c r="N71" s="635"/>
    </row>
    <row r="72" spans="1:14" ht="11.25">
      <c r="A72" s="634"/>
      <c r="B72" s="190" t="s">
        <v>415</v>
      </c>
      <c r="C72" s="134">
        <v>500</v>
      </c>
      <c r="D72" s="134">
        <v>477</v>
      </c>
      <c r="E72" s="444">
        <f t="shared" si="0"/>
        <v>0.954</v>
      </c>
      <c r="F72" s="148">
        <v>500</v>
      </c>
      <c r="G72" s="134">
        <v>477</v>
      </c>
      <c r="H72" s="444">
        <f t="shared" si="2"/>
        <v>0.954</v>
      </c>
      <c r="I72" s="130"/>
      <c r="J72" s="481"/>
      <c r="K72" s="148"/>
      <c r="L72" s="134"/>
      <c r="M72" s="130"/>
      <c r="N72" s="635"/>
    </row>
    <row r="73" spans="1:14" ht="11.25">
      <c r="A73" s="634"/>
      <c r="B73" s="190" t="s">
        <v>416</v>
      </c>
      <c r="C73" s="134">
        <v>2000</v>
      </c>
      <c r="D73" s="134">
        <v>2000</v>
      </c>
      <c r="E73" s="444">
        <f t="shared" si="0"/>
        <v>1</v>
      </c>
      <c r="F73" s="148">
        <v>2000</v>
      </c>
      <c r="G73" s="134">
        <v>2000</v>
      </c>
      <c r="H73" s="444">
        <f t="shared" si="2"/>
        <v>1</v>
      </c>
      <c r="I73" s="130"/>
      <c r="J73" s="481"/>
      <c r="K73" s="148"/>
      <c r="L73" s="134"/>
      <c r="M73" s="130"/>
      <c r="N73" s="635"/>
    </row>
    <row r="74" spans="1:14" ht="11.25">
      <c r="A74" s="634"/>
      <c r="B74" s="190" t="s">
        <v>417</v>
      </c>
      <c r="C74" s="134">
        <v>2000</v>
      </c>
      <c r="D74" s="134">
        <v>2000</v>
      </c>
      <c r="E74" s="444">
        <f t="shared" si="0"/>
        <v>1</v>
      </c>
      <c r="F74" s="148">
        <v>2000</v>
      </c>
      <c r="G74" s="134">
        <v>2000</v>
      </c>
      <c r="H74" s="444">
        <f t="shared" si="2"/>
        <v>1</v>
      </c>
      <c r="I74" s="130"/>
      <c r="J74" s="481"/>
      <c r="K74" s="148"/>
      <c r="L74" s="134"/>
      <c r="M74" s="130"/>
      <c r="N74" s="635"/>
    </row>
    <row r="75" spans="1:14" ht="11.25">
      <c r="A75" s="634"/>
      <c r="B75" s="190" t="s">
        <v>482</v>
      </c>
      <c r="C75" s="134">
        <v>500</v>
      </c>
      <c r="D75" s="134">
        <v>0</v>
      </c>
      <c r="E75" s="444">
        <f t="shared" si="0"/>
        <v>0</v>
      </c>
      <c r="F75" s="148">
        <v>500</v>
      </c>
      <c r="G75" s="134">
        <v>0</v>
      </c>
      <c r="H75" s="444">
        <f t="shared" si="2"/>
        <v>0</v>
      </c>
      <c r="I75" s="130"/>
      <c r="J75" s="481"/>
      <c r="K75" s="148"/>
      <c r="L75" s="134"/>
      <c r="M75" s="130"/>
      <c r="N75" s="635"/>
    </row>
    <row r="76" spans="1:14" ht="11.25">
      <c r="A76" s="637"/>
      <c r="B76" s="162"/>
      <c r="C76" s="193"/>
      <c r="D76" s="193"/>
      <c r="E76" s="446"/>
      <c r="F76" s="447"/>
      <c r="G76" s="193"/>
      <c r="H76" s="445"/>
      <c r="I76" s="195"/>
      <c r="J76" s="482"/>
      <c r="K76" s="447"/>
      <c r="L76" s="193"/>
      <c r="M76" s="195"/>
      <c r="N76" s="636"/>
    </row>
    <row r="77" spans="1:14" ht="33.75">
      <c r="A77" s="642" t="s">
        <v>545</v>
      </c>
      <c r="B77" s="483" t="s">
        <v>546</v>
      </c>
      <c r="C77" s="484">
        <v>20000</v>
      </c>
      <c r="D77" s="484">
        <v>20000</v>
      </c>
      <c r="E77" s="485">
        <f>D77/C77</f>
        <v>1</v>
      </c>
      <c r="F77" s="484">
        <v>20000</v>
      </c>
      <c r="G77" s="484">
        <v>20000</v>
      </c>
      <c r="H77" s="485">
        <f>G77/F77</f>
        <v>1</v>
      </c>
      <c r="I77" s="477"/>
      <c r="J77" s="486"/>
      <c r="K77" s="477"/>
      <c r="L77" s="472"/>
      <c r="M77" s="477"/>
      <c r="N77" s="643"/>
    </row>
    <row r="78" spans="1:14" ht="33.75">
      <c r="A78" s="644" t="s">
        <v>163</v>
      </c>
      <c r="B78" s="474" t="s">
        <v>547</v>
      </c>
      <c r="C78" s="475">
        <v>14700</v>
      </c>
      <c r="D78" s="475">
        <v>14700</v>
      </c>
      <c r="E78" s="485">
        <f>D78/C78</f>
        <v>1</v>
      </c>
      <c r="F78" s="475">
        <v>14700</v>
      </c>
      <c r="G78" s="475">
        <v>14700</v>
      </c>
      <c r="H78" s="476">
        <f>G78/F78</f>
        <v>1</v>
      </c>
      <c r="I78" s="477"/>
      <c r="J78" s="477"/>
      <c r="K78" s="487"/>
      <c r="L78" s="487"/>
      <c r="M78" s="477"/>
      <c r="N78" s="643"/>
    </row>
    <row r="79" spans="1:14" ht="45">
      <c r="A79" s="644" t="s">
        <v>316</v>
      </c>
      <c r="B79" s="474" t="s">
        <v>548</v>
      </c>
      <c r="C79" s="475">
        <v>6000</v>
      </c>
      <c r="D79" s="475">
        <v>6002</v>
      </c>
      <c r="E79" s="485">
        <f>D79/C79</f>
        <v>1.0003333333333333</v>
      </c>
      <c r="F79" s="475">
        <v>6000</v>
      </c>
      <c r="G79" s="475">
        <v>6002</v>
      </c>
      <c r="H79" s="476">
        <f>G79/F79</f>
        <v>1.0003333333333333</v>
      </c>
      <c r="I79" s="477"/>
      <c r="J79" s="477"/>
      <c r="K79" s="487"/>
      <c r="L79" s="487"/>
      <c r="M79" s="477"/>
      <c r="N79" s="643"/>
    </row>
    <row r="80" spans="1:14" ht="45">
      <c r="A80" s="644" t="s">
        <v>348</v>
      </c>
      <c r="B80" s="474" t="s">
        <v>549</v>
      </c>
      <c r="C80" s="475">
        <v>300</v>
      </c>
      <c r="D80" s="475">
        <v>300</v>
      </c>
      <c r="E80" s="485">
        <f>D80/C80</f>
        <v>1</v>
      </c>
      <c r="F80" s="475">
        <v>300</v>
      </c>
      <c r="G80" s="475">
        <v>300</v>
      </c>
      <c r="H80" s="476">
        <f>G80/F80</f>
        <v>1</v>
      </c>
      <c r="I80" s="477"/>
      <c r="J80" s="477"/>
      <c r="K80" s="487"/>
      <c r="L80" s="487"/>
      <c r="M80" s="477"/>
      <c r="N80" s="643"/>
    </row>
    <row r="81" spans="1:14" ht="12.75" thickBot="1">
      <c r="A81" s="645"/>
      <c r="B81" s="646" t="s">
        <v>84</v>
      </c>
      <c r="C81" s="647">
        <f>SUM(C21,C32,C45,C49,C54,C57,C58,C61,C77,C78,C79,C80,)</f>
        <v>321000</v>
      </c>
      <c r="D81" s="647">
        <f>SUM(D21,D32,D45,D49,D54,D57,D58,D61,D77,D78,D79,D80,)</f>
        <v>316348</v>
      </c>
      <c r="E81" s="594">
        <f>D81/C81</f>
        <v>0.9855077881619938</v>
      </c>
      <c r="F81" s="647">
        <f>SUM(F21,F32,F45,F49,F54,F57,F58,F61,F77,F78,F79,F80,)</f>
        <v>311800</v>
      </c>
      <c r="G81" s="647">
        <f>SUM(G21,G32,G45,G49,G54,G57,G58,G61,G77,G78,G79,G80,)</f>
        <v>307148</v>
      </c>
      <c r="H81" s="648">
        <f>G81/F81</f>
        <v>0.9850801796023092</v>
      </c>
      <c r="I81" s="647">
        <f>SUM(I21,I32,I45,I49,I54,I57,I58,I61,I77,I78,I79,I80,)</f>
        <v>9200</v>
      </c>
      <c r="J81" s="647">
        <f>SUM(J21,J32,J45,J49,J54,J57,J58,J61,J77,J78,J79,J80,)</f>
        <v>9200</v>
      </c>
      <c r="K81" s="648">
        <f>J81/I81</f>
        <v>1</v>
      </c>
      <c r="L81" s="647">
        <f>SUM(L21,L32,L45,L49,L54,L57,L58,L61,)</f>
        <v>0</v>
      </c>
      <c r="M81" s="649">
        <f>SUM(M21,M32,M45,M49,M54,M58,M61,)</f>
        <v>0</v>
      </c>
      <c r="N81" s="650"/>
    </row>
  </sheetData>
  <mergeCells count="9">
    <mergeCell ref="A9:N9"/>
    <mergeCell ref="A10:N10"/>
    <mergeCell ref="F16:K16"/>
    <mergeCell ref="A4:C4"/>
    <mergeCell ref="A5:C5"/>
    <mergeCell ref="A11:L11"/>
    <mergeCell ref="A12:L12"/>
    <mergeCell ref="A13:L13"/>
    <mergeCell ref="A14:L14"/>
  </mergeCells>
  <printOptions/>
  <pageMargins left="1.04" right="0.3937007874015748" top="0.3937007874015748" bottom="0.984251968503937" header="0.5118110236220472" footer="0.8661417322834646"/>
  <pageSetup horizontalDpi="300" verticalDpi="300" orientation="landscape" paperSize="9" scale="73" r:id="rId2"/>
  <rowBreaks count="1" manualBreakCount="1">
    <brk id="60" max="1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90"/>
  <sheetViews>
    <sheetView zoomScale="75" zoomScaleNormal="75" workbookViewId="0" topLeftCell="A25">
      <selection activeCell="A42" sqref="A42:B44"/>
    </sheetView>
  </sheetViews>
  <sheetFormatPr defaultColWidth="9.140625" defaultRowHeight="12"/>
  <cols>
    <col min="1" max="1" width="33.8515625" style="2" customWidth="1"/>
    <col min="2" max="2" width="17.8515625" style="2" customWidth="1"/>
    <col min="3" max="3" width="37.8515625" style="2" customWidth="1"/>
    <col min="4" max="4" width="17.8515625" style="2" customWidth="1"/>
    <col min="5" max="16384" width="9.28125" style="2" customWidth="1"/>
  </cols>
  <sheetData>
    <row r="1" spans="1:4" ht="12">
      <c r="A1" s="64"/>
      <c r="B1" s="64"/>
      <c r="C1" s="801" t="s">
        <v>576</v>
      </c>
      <c r="D1" s="801"/>
    </row>
    <row r="2" spans="3:4" ht="12">
      <c r="C2" s="801" t="s">
        <v>562</v>
      </c>
      <c r="D2" s="801"/>
    </row>
    <row r="3" spans="3:4" ht="12">
      <c r="C3" s="784" t="s">
        <v>575</v>
      </c>
      <c r="D3" s="784"/>
    </row>
    <row r="4" spans="3:4" ht="12">
      <c r="C4" s="784" t="s">
        <v>563</v>
      </c>
      <c r="D4" s="784"/>
    </row>
    <row r="5" spans="3:4" ht="12.75">
      <c r="C5" s="4"/>
      <c r="D5" s="5"/>
    </row>
    <row r="6" spans="3:4" ht="12.75">
      <c r="C6" s="4"/>
      <c r="D6" s="5"/>
    </row>
    <row r="7" ht="11.25"/>
    <row r="9" spans="1:4" ht="12.75" customHeight="1">
      <c r="A9" s="799" t="s">
        <v>148</v>
      </c>
      <c r="B9" s="799"/>
      <c r="C9" s="799"/>
      <c r="D9" s="799"/>
    </row>
    <row r="10" spans="1:4" ht="12.75">
      <c r="A10" s="799" t="s">
        <v>149</v>
      </c>
      <c r="B10" s="799"/>
      <c r="C10" s="799"/>
      <c r="D10" s="799"/>
    </row>
    <row r="11" spans="1:4" ht="12.75">
      <c r="A11" s="799" t="s">
        <v>472</v>
      </c>
      <c r="B11" s="799"/>
      <c r="C11" s="799"/>
      <c r="D11" s="799"/>
    </row>
    <row r="12" spans="1:4" ht="12.75">
      <c r="A12" s="799" t="s">
        <v>577</v>
      </c>
      <c r="B12" s="799"/>
      <c r="C12" s="799"/>
      <c r="D12" s="799"/>
    </row>
    <row r="13" spans="1:4" ht="12.75">
      <c r="A13" s="44"/>
      <c r="B13" s="44"/>
      <c r="C13" s="44"/>
      <c r="D13" s="44"/>
    </row>
    <row r="14" spans="1:4" ht="12.75">
      <c r="A14" s="44"/>
      <c r="B14" s="44"/>
      <c r="C14" s="44"/>
      <c r="D14" s="44"/>
    </row>
    <row r="17" spans="1:4" ht="12">
      <c r="A17" s="172" t="s">
        <v>0</v>
      </c>
      <c r="B17" s="173" t="s">
        <v>207</v>
      </c>
      <c r="C17" s="172" t="s">
        <v>0</v>
      </c>
      <c r="D17" s="172" t="s">
        <v>207</v>
      </c>
    </row>
    <row r="18" spans="1:4" ht="12">
      <c r="A18" s="6" t="s">
        <v>541</v>
      </c>
      <c r="B18" s="174">
        <v>28995048</v>
      </c>
      <c r="C18" s="6" t="s">
        <v>542</v>
      </c>
      <c r="D18" s="174">
        <v>36453788</v>
      </c>
    </row>
    <row r="19" spans="1:4" ht="12">
      <c r="A19" s="59"/>
      <c r="B19" s="176"/>
      <c r="C19" s="59"/>
      <c r="D19" s="176"/>
    </row>
    <row r="20" spans="1:4" ht="12">
      <c r="A20" s="785" t="s">
        <v>208</v>
      </c>
      <c r="B20" s="786"/>
      <c r="C20" s="196" t="s">
        <v>540</v>
      </c>
      <c r="D20" s="459"/>
    </row>
    <row r="21" spans="1:4" ht="12">
      <c r="A21" s="165"/>
      <c r="B21" s="177"/>
      <c r="C21" s="197"/>
      <c r="D21" s="460"/>
    </row>
    <row r="22" spans="1:4" ht="12">
      <c r="A22" s="178" t="s">
        <v>364</v>
      </c>
      <c r="B22" s="180">
        <f>SUM(B25:B58)</f>
        <v>8145134</v>
      </c>
      <c r="C22" s="456" t="s">
        <v>365</v>
      </c>
      <c r="D22" s="179">
        <f>SUM(D26,D34,D41,D49,)</f>
        <v>686394</v>
      </c>
    </row>
    <row r="23" spans="1:4" ht="12">
      <c r="A23" s="142" t="s">
        <v>98</v>
      </c>
      <c r="B23" s="142"/>
      <c r="C23" s="164" t="s">
        <v>98</v>
      </c>
      <c r="D23" s="175"/>
    </row>
    <row r="24" spans="1:4" ht="12">
      <c r="A24" s="105" t="s">
        <v>395</v>
      </c>
      <c r="B24" s="168"/>
      <c r="D24" s="16"/>
    </row>
    <row r="25" spans="1:4" ht="12">
      <c r="A25" s="105" t="s">
        <v>396</v>
      </c>
      <c r="B25" s="168">
        <v>1254710</v>
      </c>
      <c r="D25" s="16"/>
    </row>
    <row r="26" spans="1:4" ht="12">
      <c r="A26" s="105"/>
      <c r="B26" s="168"/>
      <c r="C26" s="112" t="s">
        <v>452</v>
      </c>
      <c r="D26" s="176">
        <f>SUM(D27,D30:D31,)</f>
        <v>236250</v>
      </c>
    </row>
    <row r="27" spans="1:4" ht="12">
      <c r="A27" s="142"/>
      <c r="B27" s="170"/>
      <c r="C27" s="164" t="s">
        <v>115</v>
      </c>
      <c r="D27" s="175">
        <v>56250</v>
      </c>
    </row>
    <row r="28" spans="1:4" ht="12">
      <c r="A28" s="105" t="s">
        <v>351</v>
      </c>
      <c r="B28" s="168">
        <v>1087187</v>
      </c>
      <c r="C28" s="164" t="s">
        <v>116</v>
      </c>
      <c r="D28" s="175"/>
    </row>
    <row r="29" spans="1:4" ht="12">
      <c r="A29" s="105" t="s">
        <v>352</v>
      </c>
      <c r="B29" s="168"/>
      <c r="C29" s="55" t="s">
        <v>592</v>
      </c>
      <c r="D29" s="175"/>
    </row>
    <row r="30" spans="1:4" ht="12">
      <c r="A30" s="105" t="s">
        <v>353</v>
      </c>
      <c r="B30" s="170"/>
      <c r="C30" s="55" t="s">
        <v>591</v>
      </c>
      <c r="D30" s="175">
        <v>30000</v>
      </c>
    </row>
    <row r="31" spans="1:4" ht="12">
      <c r="A31" s="105"/>
      <c r="B31" s="170"/>
      <c r="C31" s="55" t="s">
        <v>590</v>
      </c>
      <c r="D31" s="175">
        <v>150000</v>
      </c>
    </row>
    <row r="32" spans="1:4" ht="12">
      <c r="A32" s="105" t="s">
        <v>354</v>
      </c>
      <c r="B32" s="168">
        <v>1895260</v>
      </c>
      <c r="C32" s="55"/>
      <c r="D32" s="175"/>
    </row>
    <row r="33" spans="1:4" ht="12">
      <c r="A33" s="112" t="s">
        <v>355</v>
      </c>
      <c r="B33" s="209"/>
      <c r="D33" s="16"/>
    </row>
    <row r="34" spans="1:4" ht="12">
      <c r="A34" s="112" t="s">
        <v>356</v>
      </c>
      <c r="B34" s="199"/>
      <c r="C34" s="112" t="s">
        <v>457</v>
      </c>
      <c r="D34" s="176">
        <f>SUM(D35:D38)</f>
        <v>164665</v>
      </c>
    </row>
    <row r="35" spans="1:4" ht="12">
      <c r="A35" s="105"/>
      <c r="B35" s="170"/>
      <c r="C35" s="164" t="s">
        <v>453</v>
      </c>
      <c r="D35" s="170"/>
    </row>
    <row r="36" spans="1:4" ht="12">
      <c r="A36" s="105" t="s">
        <v>449</v>
      </c>
      <c r="B36" s="176">
        <v>492071</v>
      </c>
      <c r="C36" s="164" t="s">
        <v>397</v>
      </c>
      <c r="D36" s="170">
        <v>52665</v>
      </c>
    </row>
    <row r="37" spans="1:4" ht="12">
      <c r="A37" s="105" t="s">
        <v>450</v>
      </c>
      <c r="B37" s="170"/>
      <c r="C37" s="164" t="s">
        <v>398</v>
      </c>
      <c r="D37" s="170"/>
    </row>
    <row r="38" spans="1:4" ht="12">
      <c r="A38" s="105" t="s">
        <v>451</v>
      </c>
      <c r="B38" s="170"/>
      <c r="C38" s="164" t="s">
        <v>399</v>
      </c>
      <c r="D38" s="170">
        <v>112000</v>
      </c>
    </row>
    <row r="39" spans="1:4" ht="12">
      <c r="A39" s="105"/>
      <c r="B39" s="170"/>
      <c r="C39" s="164" t="s">
        <v>400</v>
      </c>
      <c r="D39" s="170"/>
    </row>
    <row r="40" spans="1:4" ht="12">
      <c r="A40" s="105" t="s">
        <v>539</v>
      </c>
      <c r="B40" s="168">
        <v>2495101</v>
      </c>
      <c r="C40" s="164"/>
      <c r="D40" s="170"/>
    </row>
    <row r="41" spans="1:4" ht="12">
      <c r="A41" s="16"/>
      <c r="C41" s="164" t="s">
        <v>454</v>
      </c>
      <c r="D41" s="170">
        <f>SUM(D42:D47)</f>
        <v>166813</v>
      </c>
    </row>
    <row r="42" spans="1:4" ht="12">
      <c r="A42" s="105" t="s">
        <v>631</v>
      </c>
      <c r="B42" s="780">
        <v>575123</v>
      </c>
      <c r="C42" s="164" t="s">
        <v>390</v>
      </c>
      <c r="D42" s="170">
        <v>46874</v>
      </c>
    </row>
    <row r="43" spans="1:4" ht="12">
      <c r="A43" s="105"/>
      <c r="B43" s="780"/>
      <c r="C43" s="164" t="s">
        <v>391</v>
      </c>
      <c r="D43" s="170"/>
    </row>
    <row r="44" spans="1:4" ht="12">
      <c r="A44" s="781" t="s">
        <v>632</v>
      </c>
      <c r="B44" s="780">
        <v>345682</v>
      </c>
      <c r="C44" s="164" t="s">
        <v>392</v>
      </c>
      <c r="D44" s="170">
        <v>49666</v>
      </c>
    </row>
    <row r="45" spans="1:4" ht="12">
      <c r="A45" s="105"/>
      <c r="B45" s="168"/>
      <c r="C45" s="164" t="s">
        <v>393</v>
      </c>
      <c r="D45" s="170"/>
    </row>
    <row r="46" spans="1:4" ht="12">
      <c r="A46" s="105"/>
      <c r="B46" s="176"/>
      <c r="C46" s="164" t="s">
        <v>289</v>
      </c>
      <c r="D46" s="170">
        <v>50021</v>
      </c>
    </row>
    <row r="47" spans="1:4" ht="12">
      <c r="A47" s="105"/>
      <c r="B47" s="241"/>
      <c r="C47" s="164" t="s">
        <v>394</v>
      </c>
      <c r="D47" s="170">
        <v>20252</v>
      </c>
    </row>
    <row r="48" spans="1:4" ht="12">
      <c r="A48" s="105"/>
      <c r="B48" s="168"/>
      <c r="D48" s="16"/>
    </row>
    <row r="49" spans="1:4" ht="12">
      <c r="A49" s="105"/>
      <c r="B49" s="199"/>
      <c r="C49" s="164" t="s">
        <v>538</v>
      </c>
      <c r="D49" s="170">
        <v>118666</v>
      </c>
    </row>
    <row r="50" spans="1:4" ht="12">
      <c r="A50" s="105"/>
      <c r="B50" s="198"/>
      <c r="C50" s="164" t="s">
        <v>456</v>
      </c>
      <c r="D50" s="170"/>
    </row>
    <row r="51" spans="1:4" ht="12">
      <c r="A51" s="105"/>
      <c r="B51" s="168"/>
      <c r="C51" s="164"/>
      <c r="D51" s="170"/>
    </row>
    <row r="52" spans="1:4" ht="12">
      <c r="A52" s="105"/>
      <c r="B52" s="168"/>
      <c r="C52" s="164"/>
      <c r="D52" s="170"/>
    </row>
    <row r="53" spans="1:4" ht="12">
      <c r="A53" s="105"/>
      <c r="B53" s="168"/>
      <c r="C53" s="164"/>
      <c r="D53" s="170"/>
    </row>
    <row r="54" spans="1:4" ht="12">
      <c r="A54" s="105"/>
      <c r="B54" s="168" t="s">
        <v>455</v>
      </c>
      <c r="C54" s="164"/>
      <c r="D54" s="170"/>
    </row>
    <row r="55" spans="1:4" ht="12">
      <c r="A55" s="105"/>
      <c r="B55" s="168"/>
      <c r="D55" s="16"/>
    </row>
    <row r="56" spans="1:4" ht="12">
      <c r="A56" s="105"/>
      <c r="B56" s="168"/>
      <c r="D56" s="16"/>
    </row>
    <row r="57" spans="1:4" ht="12">
      <c r="A57" s="105"/>
      <c r="B57" s="168"/>
      <c r="D57" s="16"/>
    </row>
    <row r="58" spans="1:4" ht="12">
      <c r="A58" s="142"/>
      <c r="B58" s="170"/>
      <c r="C58" s="164"/>
      <c r="D58" s="170"/>
    </row>
    <row r="59" spans="1:4" ht="12">
      <c r="A59" s="200" t="s">
        <v>152</v>
      </c>
      <c r="B59" s="132">
        <f>SUM(B18,B22)</f>
        <v>37140182</v>
      </c>
      <c r="C59" s="457" t="s">
        <v>151</v>
      </c>
      <c r="D59" s="132">
        <f>SUM(D18,D22)</f>
        <v>37140182</v>
      </c>
    </row>
    <row r="60" spans="1:4" ht="12">
      <c r="A60" s="146"/>
      <c r="B60" s="54"/>
      <c r="C60" s="3"/>
      <c r="D60" s="201"/>
    </row>
    <row r="61" spans="1:4" ht="12">
      <c r="A61" s="146"/>
      <c r="B61" s="54"/>
      <c r="C61" s="3"/>
      <c r="D61" s="201"/>
    </row>
    <row r="62" spans="1:4" ht="12.75">
      <c r="A62" s="783"/>
      <c r="B62" s="783"/>
      <c r="C62" s="783"/>
      <c r="D62" s="783"/>
    </row>
    <row r="63" spans="3:4" ht="11.25">
      <c r="C63" s="3"/>
      <c r="D63" s="3"/>
    </row>
    <row r="64" spans="3:4" ht="11.25">
      <c r="C64" s="3"/>
      <c r="D64" s="3"/>
    </row>
    <row r="65" spans="3:4" ht="11.25">
      <c r="C65" s="3"/>
      <c r="D65" s="3"/>
    </row>
    <row r="66" spans="3:4" ht="11.25">
      <c r="C66" s="3"/>
      <c r="D66" s="3"/>
    </row>
    <row r="67" spans="3:4" ht="11.25">
      <c r="C67" s="3"/>
      <c r="D67" s="3"/>
    </row>
    <row r="68" spans="3:4" ht="11.25">
      <c r="C68" s="3"/>
      <c r="D68" s="3"/>
    </row>
    <row r="69" spans="3:4" ht="11.25">
      <c r="C69" s="3"/>
      <c r="D69" s="3"/>
    </row>
    <row r="70" spans="3:4" ht="11.25">
      <c r="C70" s="3"/>
      <c r="D70" s="3"/>
    </row>
    <row r="71" spans="3:4" ht="11.25">
      <c r="C71" s="3"/>
      <c r="D71" s="3"/>
    </row>
    <row r="72" spans="3:4" ht="11.25">
      <c r="C72" s="3"/>
      <c r="D72" s="3"/>
    </row>
    <row r="73" spans="3:4" ht="11.25">
      <c r="C73" s="3"/>
      <c r="D73" s="3"/>
    </row>
    <row r="74" spans="3:4" ht="11.25">
      <c r="C74" s="3"/>
      <c r="D74" s="3"/>
    </row>
    <row r="75" spans="3:4" ht="11.25">
      <c r="C75" s="3"/>
      <c r="D75" s="3"/>
    </row>
    <row r="76" spans="3:4" ht="11.25">
      <c r="C76" s="3"/>
      <c r="D76" s="3"/>
    </row>
    <row r="77" spans="3:4" ht="11.25">
      <c r="C77" s="3"/>
      <c r="D77" s="3"/>
    </row>
    <row r="78" spans="3:4" ht="11.25">
      <c r="C78" s="3"/>
      <c r="D78" s="3"/>
    </row>
    <row r="79" spans="3:4" ht="11.25">
      <c r="C79" s="3"/>
      <c r="D79" s="3"/>
    </row>
    <row r="80" spans="3:4" ht="11.25">
      <c r="C80" s="3"/>
      <c r="D80" s="3"/>
    </row>
    <row r="81" spans="3:4" ht="11.25">
      <c r="C81" s="3"/>
      <c r="D81" s="3"/>
    </row>
    <row r="82" spans="3:4" ht="11.25">
      <c r="C82" s="3"/>
      <c r="D82" s="3"/>
    </row>
    <row r="83" spans="3:4" ht="11.25">
      <c r="C83" s="3"/>
      <c r="D83" s="3"/>
    </row>
    <row r="84" spans="3:4" ht="11.25">
      <c r="C84" s="3"/>
      <c r="D84" s="3"/>
    </row>
    <row r="85" spans="3:4" ht="11.25">
      <c r="C85" s="3"/>
      <c r="D85" s="3"/>
    </row>
    <row r="86" spans="3:4" ht="11.25">
      <c r="C86" s="3"/>
      <c r="D86" s="3"/>
    </row>
    <row r="87" spans="3:4" ht="11.25">
      <c r="C87" s="3"/>
      <c r="D87" s="3"/>
    </row>
    <row r="88" spans="3:4" ht="11.25">
      <c r="C88" s="3"/>
      <c r="D88" s="3"/>
    </row>
    <row r="89" spans="3:4" ht="11.25">
      <c r="C89" s="3"/>
      <c r="D89" s="3"/>
    </row>
    <row r="90" spans="3:4" ht="11.25">
      <c r="C90" s="3"/>
      <c r="D90" s="3"/>
    </row>
    <row r="91" spans="3:4" ht="11.25">
      <c r="C91" s="3"/>
      <c r="D91" s="3"/>
    </row>
    <row r="92" spans="3:4" ht="11.25">
      <c r="C92" s="3"/>
      <c r="D92" s="3"/>
    </row>
    <row r="93" spans="3:4" ht="11.25">
      <c r="C93" s="3"/>
      <c r="D93" s="3"/>
    </row>
    <row r="94" spans="3:4" ht="11.25">
      <c r="C94" s="3"/>
      <c r="D94" s="3"/>
    </row>
    <row r="95" spans="3:4" ht="11.25">
      <c r="C95" s="3"/>
      <c r="D95" s="3"/>
    </row>
    <row r="96" spans="3:4" ht="11.25">
      <c r="C96" s="3"/>
      <c r="D96" s="3"/>
    </row>
    <row r="97" spans="3:4" ht="11.25">
      <c r="C97" s="3"/>
      <c r="D97" s="3"/>
    </row>
    <row r="98" spans="3:4" ht="11.25">
      <c r="C98" s="3"/>
      <c r="D98" s="3"/>
    </row>
    <row r="99" spans="3:4" ht="11.25">
      <c r="C99" s="3"/>
      <c r="D99" s="3"/>
    </row>
    <row r="100" spans="3:4" ht="11.25">
      <c r="C100" s="3"/>
      <c r="D100" s="3"/>
    </row>
    <row r="101" spans="3:4" ht="11.25">
      <c r="C101" s="3"/>
      <c r="D101" s="3"/>
    </row>
    <row r="102" spans="3:4" ht="11.25">
      <c r="C102" s="3"/>
      <c r="D102" s="3"/>
    </row>
    <row r="103" spans="3:4" ht="11.25">
      <c r="C103" s="3"/>
      <c r="D103" s="3"/>
    </row>
    <row r="104" spans="3:4" ht="11.25">
      <c r="C104" s="3"/>
      <c r="D104" s="3"/>
    </row>
    <row r="105" spans="3:4" ht="11.25">
      <c r="C105" s="3"/>
      <c r="D105" s="3"/>
    </row>
    <row r="106" spans="3:4" ht="11.25">
      <c r="C106" s="3"/>
      <c r="D106" s="3"/>
    </row>
    <row r="107" spans="3:4" ht="11.25">
      <c r="C107" s="3"/>
      <c r="D107" s="3"/>
    </row>
    <row r="108" spans="3:4" ht="11.25">
      <c r="C108" s="3"/>
      <c r="D108" s="3"/>
    </row>
    <row r="109" spans="3:4" ht="11.25">
      <c r="C109" s="3"/>
      <c r="D109" s="3"/>
    </row>
    <row r="110" spans="3:4" ht="11.25">
      <c r="C110" s="3"/>
      <c r="D110" s="3"/>
    </row>
    <row r="111" spans="3:4" ht="11.25">
      <c r="C111" s="3"/>
      <c r="D111" s="3"/>
    </row>
    <row r="112" spans="3:4" ht="11.25">
      <c r="C112" s="3"/>
      <c r="D112" s="3"/>
    </row>
    <row r="113" spans="3:4" ht="11.25">
      <c r="C113" s="3"/>
      <c r="D113" s="3"/>
    </row>
    <row r="114" spans="3:4" ht="11.25">
      <c r="C114" s="3"/>
      <c r="D114" s="3"/>
    </row>
    <row r="115" spans="3:4" ht="11.25">
      <c r="C115" s="3"/>
      <c r="D115" s="3"/>
    </row>
    <row r="116" spans="3:4" ht="11.25">
      <c r="C116" s="3"/>
      <c r="D116" s="3"/>
    </row>
    <row r="117" spans="3:4" ht="11.25">
      <c r="C117" s="3"/>
      <c r="D117" s="3"/>
    </row>
    <row r="118" spans="3:4" ht="11.25">
      <c r="C118" s="3"/>
      <c r="D118" s="3"/>
    </row>
    <row r="119" spans="3:4" ht="11.25">
      <c r="C119" s="3"/>
      <c r="D119" s="3"/>
    </row>
    <row r="120" spans="3:4" ht="11.25">
      <c r="C120" s="3"/>
      <c r="D120" s="3"/>
    </row>
    <row r="121" spans="3:4" ht="11.25">
      <c r="C121" s="3"/>
      <c r="D121" s="3"/>
    </row>
    <row r="122" spans="3:4" ht="11.25">
      <c r="C122" s="3"/>
      <c r="D122" s="3"/>
    </row>
    <row r="123" spans="3:4" ht="11.25">
      <c r="C123" s="3"/>
      <c r="D123" s="3"/>
    </row>
    <row r="124" spans="3:4" ht="11.25">
      <c r="C124" s="3"/>
      <c r="D124" s="3"/>
    </row>
    <row r="125" spans="3:4" ht="11.25">
      <c r="C125" s="3"/>
      <c r="D125" s="3"/>
    </row>
    <row r="126" spans="3:4" ht="11.25">
      <c r="C126" s="3"/>
      <c r="D126" s="3"/>
    </row>
    <row r="127" spans="3:4" ht="11.25">
      <c r="C127" s="3"/>
      <c r="D127" s="3"/>
    </row>
    <row r="128" spans="3:4" ht="11.25">
      <c r="C128" s="3"/>
      <c r="D128" s="3"/>
    </row>
    <row r="129" spans="3:4" ht="11.25">
      <c r="C129" s="3"/>
      <c r="D129" s="3"/>
    </row>
    <row r="130" spans="3:4" ht="11.25">
      <c r="C130" s="3"/>
      <c r="D130" s="3"/>
    </row>
    <row r="131" spans="3:4" ht="11.25">
      <c r="C131" s="3"/>
      <c r="D131" s="3"/>
    </row>
    <row r="132" spans="3:4" ht="11.25">
      <c r="C132" s="3"/>
      <c r="D132" s="3"/>
    </row>
    <row r="133" spans="3:4" ht="11.25">
      <c r="C133" s="3"/>
      <c r="D133" s="3"/>
    </row>
    <row r="134" spans="3:4" ht="11.25">
      <c r="C134" s="3"/>
      <c r="D134" s="3"/>
    </row>
    <row r="135" spans="3:4" ht="11.25">
      <c r="C135" s="3"/>
      <c r="D135" s="3"/>
    </row>
    <row r="136" spans="3:4" ht="11.25">
      <c r="C136" s="3"/>
      <c r="D136" s="3"/>
    </row>
    <row r="137" spans="3:4" ht="11.25">
      <c r="C137" s="3"/>
      <c r="D137" s="3"/>
    </row>
    <row r="138" spans="3:4" ht="11.25">
      <c r="C138" s="3"/>
      <c r="D138" s="3"/>
    </row>
    <row r="139" spans="3:4" ht="11.25">
      <c r="C139" s="3"/>
      <c r="D139" s="3"/>
    </row>
    <row r="140" spans="3:4" ht="11.25">
      <c r="C140" s="3"/>
      <c r="D140" s="3"/>
    </row>
    <row r="141" spans="3:4" ht="11.25">
      <c r="C141" s="3"/>
      <c r="D141" s="3"/>
    </row>
    <row r="142" spans="3:4" ht="11.25">
      <c r="C142" s="3"/>
      <c r="D142" s="3"/>
    </row>
    <row r="143" spans="3:4" ht="11.25">
      <c r="C143" s="3"/>
      <c r="D143" s="3"/>
    </row>
    <row r="144" spans="3:4" ht="11.25">
      <c r="C144" s="3"/>
      <c r="D144" s="3"/>
    </row>
    <row r="145" spans="3:4" ht="11.25">
      <c r="C145" s="3"/>
      <c r="D145" s="3"/>
    </row>
    <row r="146" spans="3:4" ht="11.25">
      <c r="C146" s="3"/>
      <c r="D146" s="3"/>
    </row>
    <row r="147" spans="3:4" ht="11.25">
      <c r="C147" s="3"/>
      <c r="D147" s="3"/>
    </row>
    <row r="148" spans="3:4" ht="11.25">
      <c r="C148" s="3"/>
      <c r="D148" s="3"/>
    </row>
    <row r="149" spans="3:4" ht="11.25">
      <c r="C149" s="3"/>
      <c r="D149" s="3"/>
    </row>
    <row r="150" spans="3:4" ht="11.25">
      <c r="C150" s="3"/>
      <c r="D150" s="3"/>
    </row>
    <row r="151" spans="3:4" ht="11.25">
      <c r="C151" s="3"/>
      <c r="D151" s="3"/>
    </row>
    <row r="152" spans="3:4" ht="11.25">
      <c r="C152" s="3"/>
      <c r="D152" s="3"/>
    </row>
    <row r="153" spans="3:4" ht="11.25">
      <c r="C153" s="3"/>
      <c r="D153" s="3"/>
    </row>
    <row r="154" spans="3:4" ht="11.25">
      <c r="C154" s="3"/>
      <c r="D154" s="3"/>
    </row>
    <row r="155" spans="3:4" ht="11.25">
      <c r="C155" s="3"/>
      <c r="D155" s="3"/>
    </row>
    <row r="156" spans="3:4" ht="11.25">
      <c r="C156" s="3"/>
      <c r="D156" s="3"/>
    </row>
    <row r="157" spans="3:4" ht="11.25">
      <c r="C157" s="3"/>
      <c r="D157" s="3"/>
    </row>
    <row r="158" spans="3:4" ht="11.25">
      <c r="C158" s="3"/>
      <c r="D158" s="3"/>
    </row>
    <row r="159" spans="3:4" ht="11.25">
      <c r="C159" s="3"/>
      <c r="D159" s="3"/>
    </row>
    <row r="160" spans="3:4" ht="11.25">
      <c r="C160" s="3"/>
      <c r="D160" s="3"/>
    </row>
    <row r="161" spans="3:4" ht="11.25">
      <c r="C161" s="3"/>
      <c r="D161" s="3"/>
    </row>
    <row r="162" spans="3:4" ht="11.25">
      <c r="C162" s="3"/>
      <c r="D162" s="3"/>
    </row>
    <row r="163" spans="3:4" ht="11.25">
      <c r="C163" s="3"/>
      <c r="D163" s="3"/>
    </row>
    <row r="164" spans="3:4" ht="11.25">
      <c r="C164" s="3"/>
      <c r="D164" s="3"/>
    </row>
    <row r="165" spans="3:4" ht="11.25">
      <c r="C165" s="3"/>
      <c r="D165" s="3"/>
    </row>
    <row r="166" spans="3:4" ht="11.25">
      <c r="C166" s="3"/>
      <c r="D166" s="3"/>
    </row>
    <row r="167" spans="3:4" ht="11.25">
      <c r="C167" s="3"/>
      <c r="D167" s="3"/>
    </row>
    <row r="168" spans="3:4" ht="11.25">
      <c r="C168" s="3"/>
      <c r="D168" s="3"/>
    </row>
    <row r="169" spans="3:4" ht="11.25">
      <c r="C169" s="3"/>
      <c r="D169" s="3"/>
    </row>
    <row r="170" spans="3:4" ht="11.25">
      <c r="C170" s="3"/>
      <c r="D170" s="3"/>
    </row>
    <row r="171" spans="3:4" ht="11.25">
      <c r="C171" s="3"/>
      <c r="D171" s="3"/>
    </row>
    <row r="172" spans="3:4" ht="11.25">
      <c r="C172" s="3"/>
      <c r="D172" s="3"/>
    </row>
    <row r="173" spans="3:4" ht="11.25">
      <c r="C173" s="3"/>
      <c r="D173" s="3"/>
    </row>
    <row r="174" spans="3:4" ht="11.25">
      <c r="C174" s="3"/>
      <c r="D174" s="3"/>
    </row>
    <row r="175" spans="3:4" ht="11.25">
      <c r="C175" s="3"/>
      <c r="D175" s="3"/>
    </row>
    <row r="176" spans="3:4" ht="11.25">
      <c r="C176" s="3"/>
      <c r="D176" s="3"/>
    </row>
    <row r="177" spans="3:4" ht="11.25">
      <c r="C177" s="3"/>
      <c r="D177" s="3"/>
    </row>
    <row r="178" spans="3:4" ht="11.25">
      <c r="C178" s="3"/>
      <c r="D178" s="3"/>
    </row>
    <row r="179" spans="3:4" ht="11.25">
      <c r="C179" s="3"/>
      <c r="D179" s="3"/>
    </row>
    <row r="180" spans="3:4" ht="11.25">
      <c r="C180" s="3"/>
      <c r="D180" s="3"/>
    </row>
    <row r="181" spans="3:4" ht="11.25">
      <c r="C181" s="3"/>
      <c r="D181" s="3"/>
    </row>
    <row r="182" spans="3:4" ht="11.25">
      <c r="C182" s="3"/>
      <c r="D182" s="3"/>
    </row>
    <row r="183" spans="3:4" ht="11.25">
      <c r="C183" s="3"/>
      <c r="D183" s="3"/>
    </row>
    <row r="184" spans="3:4" ht="11.25">
      <c r="C184" s="3"/>
      <c r="D184" s="3"/>
    </row>
    <row r="185" spans="3:4" ht="11.25">
      <c r="C185" s="3"/>
      <c r="D185" s="3"/>
    </row>
    <row r="186" spans="3:4" ht="11.25">
      <c r="C186" s="3"/>
      <c r="D186" s="3"/>
    </row>
    <row r="187" spans="3:4" ht="11.25">
      <c r="C187" s="3"/>
      <c r="D187" s="3"/>
    </row>
    <row r="188" spans="3:4" ht="11.25">
      <c r="C188" s="3"/>
      <c r="D188" s="3"/>
    </row>
    <row r="189" spans="3:4" ht="11.25">
      <c r="C189" s="3"/>
      <c r="D189" s="3"/>
    </row>
    <row r="190" spans="3:4" ht="11.25">
      <c r="C190" s="3"/>
      <c r="D190" s="3"/>
    </row>
    <row r="191" spans="3:4" ht="11.25">
      <c r="C191" s="3"/>
      <c r="D191" s="3"/>
    </row>
    <row r="192" spans="3:4" ht="11.25">
      <c r="C192" s="3"/>
      <c r="D192" s="3"/>
    </row>
    <row r="193" spans="3:4" ht="11.25">
      <c r="C193" s="3"/>
      <c r="D193" s="3"/>
    </row>
    <row r="194" spans="3:4" ht="11.25">
      <c r="C194" s="3"/>
      <c r="D194" s="3"/>
    </row>
    <row r="195" spans="3:4" ht="11.25">
      <c r="C195" s="3"/>
      <c r="D195" s="3"/>
    </row>
    <row r="196" spans="3:4" ht="11.25">
      <c r="C196" s="3"/>
      <c r="D196" s="3"/>
    </row>
    <row r="197" spans="3:4" ht="11.25">
      <c r="C197" s="3"/>
      <c r="D197" s="3"/>
    </row>
    <row r="198" spans="3:4" ht="11.25">
      <c r="C198" s="3"/>
      <c r="D198" s="3"/>
    </row>
    <row r="199" spans="3:4" ht="11.25">
      <c r="C199" s="3"/>
      <c r="D199" s="3"/>
    </row>
    <row r="200" spans="3:4" ht="11.25">
      <c r="C200" s="3"/>
      <c r="D200" s="3"/>
    </row>
    <row r="201" spans="3:4" ht="11.25">
      <c r="C201" s="3"/>
      <c r="D201" s="3"/>
    </row>
    <row r="202" spans="3:4" ht="11.25">
      <c r="C202" s="3"/>
      <c r="D202" s="3"/>
    </row>
    <row r="203" spans="3:4" ht="11.25">
      <c r="C203" s="3"/>
      <c r="D203" s="3"/>
    </row>
    <row r="204" spans="3:4" ht="11.25">
      <c r="C204" s="3"/>
      <c r="D204" s="3"/>
    </row>
    <row r="205" spans="3:4" ht="11.25">
      <c r="C205" s="3"/>
      <c r="D205" s="3"/>
    </row>
    <row r="206" spans="3:4" ht="11.25">
      <c r="C206" s="3"/>
      <c r="D206" s="3"/>
    </row>
    <row r="207" spans="3:4" ht="11.25">
      <c r="C207" s="3"/>
      <c r="D207" s="3"/>
    </row>
    <row r="208" spans="3:4" ht="11.25">
      <c r="C208" s="3"/>
      <c r="D208" s="3"/>
    </row>
    <row r="209" spans="3:4" ht="11.25">
      <c r="C209" s="3"/>
      <c r="D209" s="3"/>
    </row>
    <row r="210" spans="3:4" ht="11.25">
      <c r="C210" s="3"/>
      <c r="D210" s="3"/>
    </row>
    <row r="211" spans="3:4" ht="11.25">
      <c r="C211" s="3"/>
      <c r="D211" s="3"/>
    </row>
    <row r="212" spans="3:4" ht="11.25">
      <c r="C212" s="3"/>
      <c r="D212" s="3"/>
    </row>
    <row r="213" spans="3:4" ht="11.25">
      <c r="C213" s="3"/>
      <c r="D213" s="3"/>
    </row>
    <row r="214" spans="3:4" ht="11.25">
      <c r="C214" s="3"/>
      <c r="D214" s="3"/>
    </row>
    <row r="215" spans="3:4" ht="11.25">
      <c r="C215" s="3"/>
      <c r="D215" s="3"/>
    </row>
    <row r="216" spans="3:4" ht="11.25">
      <c r="C216" s="3"/>
      <c r="D216" s="3"/>
    </row>
    <row r="217" spans="3:4" ht="11.25">
      <c r="C217" s="3"/>
      <c r="D217" s="3"/>
    </row>
    <row r="218" spans="3:4" ht="11.25">
      <c r="C218" s="3"/>
      <c r="D218" s="3"/>
    </row>
    <row r="219" spans="3:4" ht="11.25">
      <c r="C219" s="3"/>
      <c r="D219" s="3"/>
    </row>
    <row r="220" spans="3:4" ht="11.25">
      <c r="C220" s="3"/>
      <c r="D220" s="3"/>
    </row>
    <row r="221" spans="3:4" ht="11.25">
      <c r="C221" s="3"/>
      <c r="D221" s="3"/>
    </row>
    <row r="222" spans="3:4" ht="11.25">
      <c r="C222" s="3"/>
      <c r="D222" s="3"/>
    </row>
    <row r="223" spans="3:4" ht="11.25">
      <c r="C223" s="3"/>
      <c r="D223" s="3"/>
    </row>
    <row r="224" spans="3:4" ht="11.25">
      <c r="C224" s="3"/>
      <c r="D224" s="3"/>
    </row>
    <row r="225" spans="3:4" ht="11.25">
      <c r="C225" s="3"/>
      <c r="D225" s="3"/>
    </row>
    <row r="226" spans="3:4" ht="11.25">
      <c r="C226" s="3"/>
      <c r="D226" s="3"/>
    </row>
    <row r="227" spans="3:4" ht="11.25">
      <c r="C227" s="3"/>
      <c r="D227" s="3"/>
    </row>
    <row r="228" spans="3:4" ht="11.25">
      <c r="C228" s="3"/>
      <c r="D228" s="3"/>
    </row>
    <row r="229" spans="3:4" ht="11.25">
      <c r="C229" s="3"/>
      <c r="D229" s="3"/>
    </row>
    <row r="230" spans="3:4" ht="11.25">
      <c r="C230" s="3"/>
      <c r="D230" s="3"/>
    </row>
    <row r="231" spans="3:4" ht="11.25">
      <c r="C231" s="3"/>
      <c r="D231" s="3"/>
    </row>
    <row r="232" spans="3:4" ht="11.25">
      <c r="C232" s="3"/>
      <c r="D232" s="3"/>
    </row>
    <row r="233" spans="3:4" ht="11.25">
      <c r="C233" s="3"/>
      <c r="D233" s="3"/>
    </row>
    <row r="234" spans="3:4" ht="11.25">
      <c r="C234" s="3"/>
      <c r="D234" s="3"/>
    </row>
    <row r="235" spans="3:4" ht="11.25">
      <c r="C235" s="3"/>
      <c r="D235" s="3"/>
    </row>
    <row r="236" spans="3:4" ht="11.25">
      <c r="C236" s="3"/>
      <c r="D236" s="3"/>
    </row>
    <row r="237" spans="3:4" ht="11.25">
      <c r="C237" s="3"/>
      <c r="D237" s="3"/>
    </row>
    <row r="238" spans="3:4" ht="11.25">
      <c r="C238" s="3"/>
      <c r="D238" s="3"/>
    </row>
    <row r="239" spans="3:4" ht="11.25">
      <c r="C239" s="3"/>
      <c r="D239" s="3"/>
    </row>
    <row r="240" spans="3:4" ht="11.25">
      <c r="C240" s="3"/>
      <c r="D240" s="3"/>
    </row>
    <row r="241" spans="3:4" ht="11.25">
      <c r="C241" s="3"/>
      <c r="D241" s="3"/>
    </row>
    <row r="242" spans="3:4" ht="11.25">
      <c r="C242" s="3"/>
      <c r="D242" s="3"/>
    </row>
    <row r="243" spans="3:4" ht="11.25">
      <c r="C243" s="3"/>
      <c r="D243" s="3"/>
    </row>
    <row r="244" spans="3:4" ht="11.25">
      <c r="C244" s="3"/>
      <c r="D244" s="3"/>
    </row>
    <row r="245" spans="3:4" ht="11.25">
      <c r="C245" s="3"/>
      <c r="D245" s="3"/>
    </row>
    <row r="246" spans="3:4" ht="11.25">
      <c r="C246" s="3"/>
      <c r="D246" s="3"/>
    </row>
    <row r="247" spans="3:4" ht="11.25">
      <c r="C247" s="3"/>
      <c r="D247" s="3"/>
    </row>
    <row r="248" spans="3:4" ht="11.25">
      <c r="C248" s="3"/>
      <c r="D248" s="3"/>
    </row>
    <row r="249" spans="3:4" ht="11.25">
      <c r="C249" s="3"/>
      <c r="D249" s="3"/>
    </row>
    <row r="250" spans="3:4" ht="11.25">
      <c r="C250" s="3"/>
      <c r="D250" s="3"/>
    </row>
    <row r="251" spans="3:4" ht="11.25">
      <c r="C251" s="3"/>
      <c r="D251" s="3"/>
    </row>
    <row r="252" spans="3:4" ht="11.25">
      <c r="C252" s="3"/>
      <c r="D252" s="3"/>
    </row>
    <row r="253" spans="3:4" ht="11.25">
      <c r="C253" s="3"/>
      <c r="D253" s="3"/>
    </row>
    <row r="254" spans="3:4" ht="11.25">
      <c r="C254" s="3"/>
      <c r="D254" s="3"/>
    </row>
    <row r="255" spans="3:4" ht="11.25">
      <c r="C255" s="3"/>
      <c r="D255" s="3"/>
    </row>
    <row r="256" spans="3:4" ht="11.25">
      <c r="C256" s="3"/>
      <c r="D256" s="3"/>
    </row>
    <row r="257" spans="3:4" ht="11.25">
      <c r="C257" s="3"/>
      <c r="D257" s="3"/>
    </row>
    <row r="258" spans="3:4" ht="11.25">
      <c r="C258" s="3"/>
      <c r="D258" s="3"/>
    </row>
    <row r="259" spans="3:4" ht="11.25">
      <c r="C259" s="3"/>
      <c r="D259" s="3"/>
    </row>
    <row r="260" spans="3:4" ht="11.25">
      <c r="C260" s="3"/>
      <c r="D260" s="3"/>
    </row>
    <row r="261" spans="3:4" ht="11.25">
      <c r="C261" s="3"/>
      <c r="D261" s="3"/>
    </row>
    <row r="262" spans="3:4" ht="11.25">
      <c r="C262" s="3"/>
      <c r="D262" s="3"/>
    </row>
    <row r="263" spans="3:4" ht="11.25">
      <c r="C263" s="3"/>
      <c r="D263" s="3"/>
    </row>
    <row r="264" spans="3:4" ht="11.25">
      <c r="C264" s="3"/>
      <c r="D264" s="3"/>
    </row>
    <row r="265" spans="3:4" ht="11.25">
      <c r="C265" s="3"/>
      <c r="D265" s="3"/>
    </row>
    <row r="266" spans="3:4" ht="11.25">
      <c r="C266" s="3"/>
      <c r="D266" s="3"/>
    </row>
    <row r="267" spans="3:4" ht="11.25">
      <c r="C267" s="3"/>
      <c r="D267" s="3"/>
    </row>
    <row r="268" spans="3:4" ht="11.25">
      <c r="C268" s="3"/>
      <c r="D268" s="3"/>
    </row>
    <row r="269" spans="3:4" ht="11.25">
      <c r="C269" s="3"/>
      <c r="D269" s="3"/>
    </row>
    <row r="270" spans="3:4" ht="11.25">
      <c r="C270" s="3"/>
      <c r="D270" s="3"/>
    </row>
    <row r="271" spans="3:4" ht="11.25">
      <c r="C271" s="3"/>
      <c r="D271" s="3"/>
    </row>
    <row r="272" spans="3:4" ht="11.25">
      <c r="C272" s="3"/>
      <c r="D272" s="3"/>
    </row>
    <row r="273" spans="3:4" ht="11.25">
      <c r="C273" s="3"/>
      <c r="D273" s="3"/>
    </row>
    <row r="274" spans="3:4" ht="11.25">
      <c r="C274" s="3"/>
      <c r="D274" s="3"/>
    </row>
    <row r="275" spans="3:4" ht="11.25">
      <c r="C275" s="3"/>
      <c r="D275" s="3"/>
    </row>
    <row r="276" spans="3:4" ht="11.25">
      <c r="C276" s="3"/>
      <c r="D276" s="3"/>
    </row>
    <row r="277" spans="3:4" ht="11.25">
      <c r="C277" s="3"/>
      <c r="D277" s="3"/>
    </row>
    <row r="278" spans="3:4" ht="11.25">
      <c r="C278" s="3"/>
      <c r="D278" s="3"/>
    </row>
    <row r="279" spans="3:4" ht="11.25">
      <c r="C279" s="3"/>
      <c r="D279" s="3"/>
    </row>
    <row r="280" spans="3:4" ht="11.25">
      <c r="C280" s="3"/>
      <c r="D280" s="3"/>
    </row>
    <row r="281" spans="3:4" ht="11.25">
      <c r="C281" s="3"/>
      <c r="D281" s="3"/>
    </row>
    <row r="282" spans="3:4" ht="11.25">
      <c r="C282" s="3"/>
      <c r="D282" s="3"/>
    </row>
    <row r="283" spans="3:4" ht="11.25">
      <c r="C283" s="3"/>
      <c r="D283" s="3"/>
    </row>
    <row r="284" spans="3:4" ht="11.25">
      <c r="C284" s="3"/>
      <c r="D284" s="3"/>
    </row>
    <row r="285" spans="3:4" ht="11.25">
      <c r="C285" s="3"/>
      <c r="D285" s="3"/>
    </row>
    <row r="286" spans="3:4" ht="11.25">
      <c r="C286" s="3"/>
      <c r="D286" s="3"/>
    </row>
    <row r="287" spans="3:4" ht="11.25">
      <c r="C287" s="3"/>
      <c r="D287" s="3"/>
    </row>
    <row r="288" spans="3:4" ht="11.25">
      <c r="C288" s="3"/>
      <c r="D288" s="3"/>
    </row>
    <row r="289" spans="3:4" ht="11.25">
      <c r="C289" s="3"/>
      <c r="D289" s="3"/>
    </row>
    <row r="290" spans="3:4" ht="11.25">
      <c r="C290" s="3"/>
      <c r="D290" s="3"/>
    </row>
    <row r="291" spans="3:4" ht="11.25">
      <c r="C291" s="3"/>
      <c r="D291" s="3"/>
    </row>
    <row r="292" spans="3:4" ht="11.25">
      <c r="C292" s="3"/>
      <c r="D292" s="3"/>
    </row>
    <row r="293" spans="3:4" ht="11.25">
      <c r="C293" s="3"/>
      <c r="D293" s="3"/>
    </row>
    <row r="294" spans="3:4" ht="11.25">
      <c r="C294" s="3"/>
      <c r="D294" s="3"/>
    </row>
    <row r="295" spans="3:4" ht="11.25">
      <c r="C295" s="3"/>
      <c r="D295" s="3"/>
    </row>
    <row r="296" spans="3:4" ht="11.25">
      <c r="C296" s="3"/>
      <c r="D296" s="3"/>
    </row>
    <row r="297" spans="3:4" ht="11.25">
      <c r="C297" s="3"/>
      <c r="D297" s="3"/>
    </row>
    <row r="298" spans="3:4" ht="11.25">
      <c r="C298" s="3"/>
      <c r="D298" s="3"/>
    </row>
    <row r="299" spans="3:4" ht="11.25">
      <c r="C299" s="3"/>
      <c r="D299" s="3"/>
    </row>
    <row r="300" spans="3:4" ht="11.25">
      <c r="C300" s="3"/>
      <c r="D300" s="3"/>
    </row>
    <row r="301" spans="3:4" ht="11.25">
      <c r="C301" s="3"/>
      <c r="D301" s="3"/>
    </row>
    <row r="302" spans="3:4" ht="11.25">
      <c r="C302" s="3"/>
      <c r="D302" s="3"/>
    </row>
    <row r="303" spans="3:4" ht="11.25">
      <c r="C303" s="3"/>
      <c r="D303" s="3"/>
    </row>
    <row r="304" spans="3:4" ht="11.25">
      <c r="C304" s="3"/>
      <c r="D304" s="3"/>
    </row>
    <row r="305" spans="3:4" ht="11.25">
      <c r="C305" s="3"/>
      <c r="D305" s="3"/>
    </row>
    <row r="306" spans="3:4" ht="11.25">
      <c r="C306" s="3"/>
      <c r="D306" s="3"/>
    </row>
    <row r="307" spans="3:4" ht="11.25">
      <c r="C307" s="3"/>
      <c r="D307" s="3"/>
    </row>
    <row r="308" spans="3:4" ht="11.25">
      <c r="C308" s="3"/>
      <c r="D308" s="3"/>
    </row>
    <row r="309" spans="3:4" ht="11.25">
      <c r="C309" s="3"/>
      <c r="D309" s="3"/>
    </row>
    <row r="310" spans="3:4" ht="11.25">
      <c r="C310" s="3"/>
      <c r="D310" s="3"/>
    </row>
    <row r="311" spans="3:4" ht="11.25">
      <c r="C311" s="3"/>
      <c r="D311" s="3"/>
    </row>
    <row r="312" spans="3:4" ht="11.25">
      <c r="C312" s="3"/>
      <c r="D312" s="3"/>
    </row>
    <row r="313" spans="3:4" ht="11.25">
      <c r="C313" s="3"/>
      <c r="D313" s="3"/>
    </row>
    <row r="314" spans="3:4" ht="11.25">
      <c r="C314" s="3"/>
      <c r="D314" s="3"/>
    </row>
    <row r="315" spans="3:4" ht="11.25">
      <c r="C315" s="3"/>
      <c r="D315" s="3"/>
    </row>
    <row r="316" spans="3:4" ht="11.25">
      <c r="C316" s="3"/>
      <c r="D316" s="3"/>
    </row>
    <row r="317" spans="3:4" ht="11.25">
      <c r="C317" s="3"/>
      <c r="D317" s="3"/>
    </row>
    <row r="318" spans="3:4" ht="11.25">
      <c r="C318" s="3"/>
      <c r="D318" s="3"/>
    </row>
    <row r="319" spans="3:4" ht="11.25">
      <c r="C319" s="3"/>
      <c r="D319" s="3"/>
    </row>
    <row r="320" spans="3:4" ht="11.25">
      <c r="C320" s="3"/>
      <c r="D320" s="3"/>
    </row>
    <row r="321" spans="3:4" ht="11.25">
      <c r="C321" s="3"/>
      <c r="D321" s="3"/>
    </row>
    <row r="322" spans="3:4" ht="11.25">
      <c r="C322" s="3"/>
      <c r="D322" s="3"/>
    </row>
    <row r="323" spans="3:4" ht="11.25">
      <c r="C323" s="3"/>
      <c r="D323" s="3"/>
    </row>
    <row r="324" spans="3:4" ht="11.25">
      <c r="C324" s="3"/>
      <c r="D324" s="3"/>
    </row>
    <row r="325" spans="3:4" ht="11.25">
      <c r="C325" s="3"/>
      <c r="D325" s="3"/>
    </row>
    <row r="326" spans="3:4" ht="11.25">
      <c r="C326" s="3"/>
      <c r="D326" s="3"/>
    </row>
    <row r="327" spans="3:4" ht="11.25">
      <c r="C327" s="3"/>
      <c r="D327" s="3"/>
    </row>
    <row r="328" spans="3:4" ht="11.25">
      <c r="C328" s="3"/>
      <c r="D328" s="3"/>
    </row>
    <row r="329" spans="3:4" ht="11.25">
      <c r="C329" s="3"/>
      <c r="D329" s="3"/>
    </row>
    <row r="330" spans="3:4" ht="11.25">
      <c r="C330" s="3"/>
      <c r="D330" s="3"/>
    </row>
    <row r="331" spans="3:4" ht="11.25">
      <c r="C331" s="3"/>
      <c r="D331" s="3"/>
    </row>
    <row r="332" spans="3:4" ht="11.25">
      <c r="C332" s="3"/>
      <c r="D332" s="3"/>
    </row>
    <row r="333" spans="3:4" ht="11.25">
      <c r="C333" s="3"/>
      <c r="D333" s="3"/>
    </row>
    <row r="334" spans="3:4" ht="11.25">
      <c r="C334" s="3"/>
      <c r="D334" s="3"/>
    </row>
    <row r="335" spans="3:4" ht="11.25">
      <c r="C335" s="3"/>
      <c r="D335" s="3"/>
    </row>
    <row r="336" spans="3:4" ht="11.25">
      <c r="C336" s="3"/>
      <c r="D336" s="3"/>
    </row>
    <row r="337" spans="3:4" ht="11.25">
      <c r="C337" s="3"/>
      <c r="D337" s="3"/>
    </row>
    <row r="338" spans="3:4" ht="11.25">
      <c r="C338" s="3"/>
      <c r="D338" s="3"/>
    </row>
    <row r="339" spans="3:4" ht="11.25">
      <c r="C339" s="3"/>
      <c r="D339" s="3"/>
    </row>
    <row r="340" spans="3:4" ht="11.25">
      <c r="C340" s="3"/>
      <c r="D340" s="3"/>
    </row>
    <row r="341" spans="3:4" ht="11.25">
      <c r="C341" s="3"/>
      <c r="D341" s="3"/>
    </row>
    <row r="342" spans="3:4" ht="11.25">
      <c r="C342" s="3"/>
      <c r="D342" s="3"/>
    </row>
    <row r="343" spans="3:4" ht="11.25">
      <c r="C343" s="3"/>
      <c r="D343" s="3"/>
    </row>
    <row r="344" spans="3:4" ht="11.25">
      <c r="C344" s="3"/>
      <c r="D344" s="3"/>
    </row>
    <row r="345" spans="3:4" ht="11.25">
      <c r="C345" s="3"/>
      <c r="D345" s="3"/>
    </row>
    <row r="346" spans="3:4" ht="11.25">
      <c r="C346" s="3"/>
      <c r="D346" s="3"/>
    </row>
    <row r="347" spans="3:4" ht="11.25">
      <c r="C347" s="3"/>
      <c r="D347" s="3"/>
    </row>
    <row r="348" spans="3:4" ht="11.25">
      <c r="C348" s="3"/>
      <c r="D348" s="3"/>
    </row>
    <row r="349" spans="3:4" ht="11.25">
      <c r="C349" s="3"/>
      <c r="D349" s="3"/>
    </row>
    <row r="350" spans="3:4" ht="11.25">
      <c r="C350" s="3"/>
      <c r="D350" s="3"/>
    </row>
    <row r="351" spans="3:4" ht="11.25">
      <c r="C351" s="3"/>
      <c r="D351" s="3"/>
    </row>
    <row r="352" spans="3:4" ht="11.25">
      <c r="C352" s="3"/>
      <c r="D352" s="3"/>
    </row>
    <row r="353" spans="3:4" ht="11.25">
      <c r="C353" s="3"/>
      <c r="D353" s="3"/>
    </row>
    <row r="354" spans="3:4" ht="11.25">
      <c r="C354" s="3"/>
      <c r="D354" s="3"/>
    </row>
    <row r="355" spans="3:4" ht="11.25">
      <c r="C355" s="3"/>
      <c r="D355" s="3"/>
    </row>
    <row r="356" spans="3:4" ht="11.25">
      <c r="C356" s="3"/>
      <c r="D356" s="3"/>
    </row>
    <row r="357" spans="3:4" ht="11.25">
      <c r="C357" s="3"/>
      <c r="D357" s="3"/>
    </row>
    <row r="358" spans="3:4" ht="11.25">
      <c r="C358" s="3"/>
      <c r="D358" s="3"/>
    </row>
    <row r="359" spans="3:4" ht="11.25">
      <c r="C359" s="3"/>
      <c r="D359" s="3"/>
    </row>
    <row r="360" spans="3:4" ht="11.25">
      <c r="C360" s="3"/>
      <c r="D360" s="3"/>
    </row>
    <row r="361" spans="3:4" ht="11.25">
      <c r="C361" s="3"/>
      <c r="D361" s="3"/>
    </row>
    <row r="362" spans="3:4" ht="11.25">
      <c r="C362" s="3"/>
      <c r="D362" s="3"/>
    </row>
    <row r="363" spans="3:4" ht="11.25">
      <c r="C363" s="3"/>
      <c r="D363" s="3"/>
    </row>
    <row r="364" spans="3:4" ht="11.25">
      <c r="C364" s="3"/>
      <c r="D364" s="3"/>
    </row>
    <row r="365" spans="3:4" ht="11.25">
      <c r="C365" s="3"/>
      <c r="D365" s="3"/>
    </row>
    <row r="366" spans="3:4" ht="11.25">
      <c r="C366" s="3"/>
      <c r="D366" s="3"/>
    </row>
    <row r="367" spans="3:4" ht="11.25">
      <c r="C367" s="3"/>
      <c r="D367" s="3"/>
    </row>
    <row r="368" spans="3:4" ht="11.25">
      <c r="C368" s="3"/>
      <c r="D368" s="3"/>
    </row>
    <row r="369" spans="3:4" ht="11.25">
      <c r="C369" s="3"/>
      <c r="D369" s="3"/>
    </row>
    <row r="370" spans="3:4" ht="11.25">
      <c r="C370" s="3"/>
      <c r="D370" s="3"/>
    </row>
    <row r="371" spans="3:4" ht="11.25">
      <c r="C371" s="3"/>
      <c r="D371" s="3"/>
    </row>
    <row r="372" spans="3:4" ht="11.25">
      <c r="C372" s="3"/>
      <c r="D372" s="3"/>
    </row>
    <row r="373" spans="3:4" ht="11.25">
      <c r="C373" s="3"/>
      <c r="D373" s="3"/>
    </row>
    <row r="374" spans="3:4" ht="11.25">
      <c r="C374" s="3"/>
      <c r="D374" s="3"/>
    </row>
    <row r="375" spans="3:4" ht="11.25">
      <c r="C375" s="3"/>
      <c r="D375" s="3"/>
    </row>
    <row r="376" spans="3:4" ht="11.25">
      <c r="C376" s="3"/>
      <c r="D376" s="3"/>
    </row>
    <row r="377" spans="3:4" ht="11.25">
      <c r="C377" s="3"/>
      <c r="D377" s="3"/>
    </row>
    <row r="378" spans="3:4" ht="11.25">
      <c r="C378" s="3"/>
      <c r="D378" s="3"/>
    </row>
    <row r="379" spans="3:4" ht="11.25">
      <c r="C379" s="3"/>
      <c r="D379" s="3"/>
    </row>
    <row r="380" spans="3:4" ht="11.25">
      <c r="C380" s="3"/>
      <c r="D380" s="3"/>
    </row>
    <row r="381" spans="3:4" ht="11.25">
      <c r="C381" s="3"/>
      <c r="D381" s="3"/>
    </row>
    <row r="382" spans="3:4" ht="11.25">
      <c r="C382" s="3"/>
      <c r="D382" s="3"/>
    </row>
    <row r="383" spans="3:4" ht="11.25">
      <c r="C383" s="3"/>
      <c r="D383" s="3"/>
    </row>
    <row r="384" spans="3:4" ht="11.25">
      <c r="C384" s="3"/>
      <c r="D384" s="3"/>
    </row>
    <row r="385" spans="3:4" ht="11.25">
      <c r="C385" s="3"/>
      <c r="D385" s="3"/>
    </row>
    <row r="386" spans="3:4" ht="11.25">
      <c r="C386" s="3"/>
      <c r="D386" s="3"/>
    </row>
    <row r="387" spans="3:4" ht="11.25">
      <c r="C387" s="3"/>
      <c r="D387" s="3"/>
    </row>
    <row r="388" spans="3:4" ht="11.25">
      <c r="C388" s="3"/>
      <c r="D388" s="3"/>
    </row>
    <row r="389" spans="3:4" ht="11.25">
      <c r="C389" s="3"/>
      <c r="D389" s="3"/>
    </row>
    <row r="390" spans="3:4" ht="11.25">
      <c r="C390" s="3"/>
      <c r="D390" s="3"/>
    </row>
  </sheetData>
  <mergeCells count="10">
    <mergeCell ref="C2:D2"/>
    <mergeCell ref="C4:D4"/>
    <mergeCell ref="C1:D1"/>
    <mergeCell ref="A62:D62"/>
    <mergeCell ref="A12:D12"/>
    <mergeCell ref="A20:B20"/>
    <mergeCell ref="A9:D9"/>
    <mergeCell ref="A10:D10"/>
    <mergeCell ref="A11:D11"/>
    <mergeCell ref="C3:D3"/>
  </mergeCells>
  <printOptions/>
  <pageMargins left="1.5748031496062993" right="0.3937007874015748" top="0.3937007874015748" bottom="0.984251968503937" header="0.5118110236220472" footer="0.8661417322834646"/>
  <pageSetup horizontalDpi="300" verticalDpi="3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SheetLayoutView="100" workbookViewId="0" topLeftCell="C12">
      <selection activeCell="A15" sqref="A15:J15"/>
    </sheetView>
  </sheetViews>
  <sheetFormatPr defaultColWidth="9.140625" defaultRowHeight="12"/>
  <cols>
    <col min="1" max="1" width="10.8515625" style="2" customWidth="1"/>
    <col min="2" max="2" width="4.8515625" style="2" customWidth="1"/>
    <col min="3" max="3" width="37.8515625" style="2" customWidth="1"/>
    <col min="4" max="9" width="12.8515625" style="2" customWidth="1"/>
    <col min="10" max="12" width="14.8515625" style="2" customWidth="1"/>
    <col min="13" max="15" width="12.8515625" style="2" customWidth="1"/>
    <col min="16" max="16384" width="9.28125" style="2" customWidth="1"/>
  </cols>
  <sheetData>
    <row r="1" spans="8:13" ht="12">
      <c r="H1" s="77"/>
      <c r="I1" s="77"/>
      <c r="J1" s="77"/>
      <c r="K1" s="77"/>
      <c r="L1" s="77"/>
      <c r="M1" s="77" t="s">
        <v>434</v>
      </c>
    </row>
    <row r="2" spans="8:15" ht="12">
      <c r="H2" s="296"/>
      <c r="I2" s="296"/>
      <c r="J2" s="296"/>
      <c r="K2" s="296"/>
      <c r="L2" s="296"/>
      <c r="M2" s="296" t="s">
        <v>562</v>
      </c>
      <c r="N2" s="296"/>
      <c r="O2" s="296"/>
    </row>
    <row r="3" spans="8:13" ht="12">
      <c r="H3" s="24"/>
      <c r="I3" s="24"/>
      <c r="M3" s="24" t="s">
        <v>564</v>
      </c>
    </row>
    <row r="4" spans="2:15" ht="12.75">
      <c r="B4" s="44"/>
      <c r="C4" s="44"/>
      <c r="D4" s="44"/>
      <c r="E4" s="44"/>
      <c r="F4" s="44"/>
      <c r="H4" s="77"/>
      <c r="I4" s="77"/>
      <c r="J4" s="77"/>
      <c r="K4" s="77"/>
      <c r="L4" s="77"/>
      <c r="M4" s="77" t="s">
        <v>563</v>
      </c>
      <c r="N4" s="77"/>
      <c r="O4" s="77"/>
    </row>
    <row r="5" spans="2:9" ht="12.75">
      <c r="B5" s="799"/>
      <c r="C5" s="799"/>
      <c r="D5" s="799"/>
      <c r="E5" s="799"/>
      <c r="F5" s="799"/>
      <c r="G5" s="799"/>
      <c r="H5" s="44"/>
      <c r="I5" s="44"/>
    </row>
    <row r="6" spans="2:9" ht="12.75">
      <c r="B6" s="44"/>
      <c r="C6" s="44"/>
      <c r="D6" s="44"/>
      <c r="E6" s="44"/>
      <c r="F6" s="44"/>
      <c r="G6" s="44"/>
      <c r="H6" s="44"/>
      <c r="I6" s="44"/>
    </row>
    <row r="7" spans="2:9" ht="12.75">
      <c r="B7" s="44"/>
      <c r="C7" s="44"/>
      <c r="D7" s="44"/>
      <c r="E7" s="44"/>
      <c r="F7" s="44"/>
      <c r="G7" s="44"/>
      <c r="H7" s="44"/>
      <c r="I7" s="44"/>
    </row>
    <row r="8" spans="4:6" ht="11.25">
      <c r="D8" s="56"/>
      <c r="E8" s="56"/>
      <c r="F8" s="56"/>
    </row>
    <row r="9" spans="4:6" ht="11.25">
      <c r="D9" s="56"/>
      <c r="E9" s="56"/>
      <c r="F9" s="56"/>
    </row>
    <row r="10" spans="1:15" ht="12.75">
      <c r="A10" s="799" t="s">
        <v>173</v>
      </c>
      <c r="B10" s="799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</row>
    <row r="11" spans="1:15" ht="12.75">
      <c r="A11" s="799" t="s">
        <v>174</v>
      </c>
      <c r="B11" s="799"/>
      <c r="C11" s="799"/>
      <c r="D11" s="799"/>
      <c r="E11" s="799"/>
      <c r="F11" s="799"/>
      <c r="G11" s="799"/>
      <c r="H11" s="799"/>
      <c r="I11" s="799"/>
      <c r="J11" s="799"/>
      <c r="K11" s="799"/>
      <c r="L11" s="799"/>
      <c r="M11" s="799"/>
      <c r="N11" s="799"/>
      <c r="O11" s="799"/>
    </row>
    <row r="12" spans="1:15" ht="12.75">
      <c r="A12" s="799" t="s">
        <v>442</v>
      </c>
      <c r="B12" s="799"/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</row>
    <row r="13" spans="1:15" ht="12.75">
      <c r="A13" s="799" t="s">
        <v>178</v>
      </c>
      <c r="B13" s="799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</row>
    <row r="14" spans="1:1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2.75">
      <c r="A15" s="799"/>
      <c r="B15" s="799"/>
      <c r="C15" s="799"/>
      <c r="D15" s="799"/>
      <c r="E15" s="799"/>
      <c r="F15" s="799"/>
      <c r="G15" s="799"/>
      <c r="H15" s="799"/>
      <c r="I15" s="799"/>
      <c r="J15" s="799"/>
      <c r="K15" s="44"/>
      <c r="L15" s="44"/>
    </row>
    <row r="16" spans="1:12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15" ht="12" thickBot="1">
      <c r="B17" s="3"/>
      <c r="C17" s="3"/>
      <c r="D17" s="3"/>
      <c r="E17" s="3"/>
      <c r="F17" s="3"/>
      <c r="G17" s="3"/>
      <c r="H17" s="3"/>
      <c r="I17" s="3"/>
      <c r="J17" s="96"/>
      <c r="K17" s="96"/>
      <c r="L17" s="96"/>
      <c r="M17" s="3"/>
      <c r="N17" s="3"/>
      <c r="O17" s="3"/>
    </row>
    <row r="18" spans="2:16" ht="12">
      <c r="B18" s="629"/>
      <c r="C18" s="578"/>
      <c r="D18" s="790" t="s">
        <v>614</v>
      </c>
      <c r="E18" s="791"/>
      <c r="F18" s="793"/>
      <c r="G18" s="790" t="s">
        <v>613</v>
      </c>
      <c r="H18" s="791"/>
      <c r="I18" s="791"/>
      <c r="J18" s="791"/>
      <c r="K18" s="791"/>
      <c r="L18" s="791"/>
      <c r="M18" s="791"/>
      <c r="N18" s="791"/>
      <c r="O18" s="792"/>
      <c r="P18" s="3"/>
    </row>
    <row r="19" spans="2:16" ht="12">
      <c r="B19" s="695" t="s">
        <v>20</v>
      </c>
      <c r="C19" s="493" t="s">
        <v>175</v>
      </c>
      <c r="D19" s="492"/>
      <c r="E19" s="189"/>
      <c r="F19" s="189" t="s">
        <v>521</v>
      </c>
      <c r="G19" s="239"/>
      <c r="H19" s="673"/>
      <c r="I19" s="673" t="s">
        <v>516</v>
      </c>
      <c r="J19" s="787" t="s">
        <v>308</v>
      </c>
      <c r="K19" s="788"/>
      <c r="L19" s="788"/>
      <c r="M19" s="788"/>
      <c r="N19" s="788"/>
      <c r="O19" s="789"/>
      <c r="P19" s="3"/>
    </row>
    <row r="20" spans="2:16" ht="12">
      <c r="B20" s="695"/>
      <c r="C20" s="158" t="s">
        <v>176</v>
      </c>
      <c r="D20" s="492" t="s">
        <v>16</v>
      </c>
      <c r="E20" s="189" t="s">
        <v>496</v>
      </c>
      <c r="F20" s="189" t="s">
        <v>517</v>
      </c>
      <c r="G20" s="462" t="s">
        <v>16</v>
      </c>
      <c r="H20" s="673" t="s">
        <v>496</v>
      </c>
      <c r="I20" s="673" t="s">
        <v>517</v>
      </c>
      <c r="J20" s="787" t="s">
        <v>610</v>
      </c>
      <c r="K20" s="788"/>
      <c r="L20" s="788"/>
      <c r="M20" s="787" t="s">
        <v>611</v>
      </c>
      <c r="N20" s="788"/>
      <c r="O20" s="789"/>
      <c r="P20" s="3"/>
    </row>
    <row r="21" spans="2:16" ht="12">
      <c r="B21" s="695"/>
      <c r="C21" s="158" t="s">
        <v>177</v>
      </c>
      <c r="D21" s="674"/>
      <c r="E21" s="189"/>
      <c r="F21" s="189" t="s">
        <v>518</v>
      </c>
      <c r="G21" s="462"/>
      <c r="H21" s="673"/>
      <c r="I21" s="673" t="s">
        <v>518</v>
      </c>
      <c r="J21" s="462" t="s">
        <v>16</v>
      </c>
      <c r="K21" s="673" t="s">
        <v>496</v>
      </c>
      <c r="L21" s="673" t="s">
        <v>516</v>
      </c>
      <c r="M21" s="119" t="s">
        <v>16</v>
      </c>
      <c r="N21" s="119" t="s">
        <v>496</v>
      </c>
      <c r="O21" s="326" t="s">
        <v>516</v>
      </c>
      <c r="P21" s="3"/>
    </row>
    <row r="22" spans="2:16" ht="12">
      <c r="B22" s="696"/>
      <c r="C22" s="140"/>
      <c r="D22" s="675"/>
      <c r="E22" s="151"/>
      <c r="F22" s="189"/>
      <c r="G22" s="676"/>
      <c r="H22" s="458"/>
      <c r="I22" s="458"/>
      <c r="J22" s="676"/>
      <c r="K22" s="458"/>
      <c r="L22" s="458" t="s">
        <v>612</v>
      </c>
      <c r="M22" s="27"/>
      <c r="N22" s="27"/>
      <c r="O22" s="580" t="s">
        <v>612</v>
      </c>
      <c r="P22" s="3"/>
    </row>
    <row r="23" spans="2:16" ht="12.75" customHeight="1">
      <c r="B23" s="697" t="s">
        <v>117</v>
      </c>
      <c r="C23" s="210" t="s">
        <v>181</v>
      </c>
      <c r="D23" s="144">
        <v>219819</v>
      </c>
      <c r="E23" s="466">
        <v>190330</v>
      </c>
      <c r="F23" s="465">
        <f>E23/D23</f>
        <v>0.8658487209931808</v>
      </c>
      <c r="G23" s="467">
        <v>219819</v>
      </c>
      <c r="H23" s="139">
        <v>189825</v>
      </c>
      <c r="I23" s="463">
        <f>H23/G23</f>
        <v>0.8635513763596413</v>
      </c>
      <c r="J23" s="139"/>
      <c r="K23" s="61"/>
      <c r="L23" s="144"/>
      <c r="M23" s="467">
        <v>219819</v>
      </c>
      <c r="N23" s="139">
        <v>189825</v>
      </c>
      <c r="O23" s="329">
        <f>N23/M23</f>
        <v>0.8635513763596413</v>
      </c>
      <c r="P23" s="3"/>
    </row>
    <row r="24" spans="2:16" ht="12">
      <c r="B24" s="697" t="s">
        <v>118</v>
      </c>
      <c r="C24" s="210" t="s">
        <v>180</v>
      </c>
      <c r="D24" s="139">
        <v>147434</v>
      </c>
      <c r="E24" s="61">
        <v>146880</v>
      </c>
      <c r="F24" s="463">
        <f>E24/D24</f>
        <v>0.9962423864237557</v>
      </c>
      <c r="G24" s="468">
        <v>147434</v>
      </c>
      <c r="H24" s="139">
        <v>140177</v>
      </c>
      <c r="I24" s="463">
        <f>H24/G24</f>
        <v>0.9507779752295943</v>
      </c>
      <c r="J24" s="139"/>
      <c r="K24" s="61"/>
      <c r="L24" s="139"/>
      <c r="M24" s="468">
        <v>147434</v>
      </c>
      <c r="N24" s="139">
        <v>140177</v>
      </c>
      <c r="O24" s="329">
        <f aca="true" t="shared" si="0" ref="O24:O39">N24/M24</f>
        <v>0.9507779752295943</v>
      </c>
      <c r="P24" s="3"/>
    </row>
    <row r="25" spans="2:16" ht="12">
      <c r="B25" s="697" t="s">
        <v>119</v>
      </c>
      <c r="C25" s="210" t="s">
        <v>182</v>
      </c>
      <c r="D25" s="139">
        <v>153338</v>
      </c>
      <c r="E25" s="61">
        <v>122582</v>
      </c>
      <c r="F25" s="463">
        <f>E25/D25</f>
        <v>0.7994234958066494</v>
      </c>
      <c r="G25" s="468">
        <v>153338</v>
      </c>
      <c r="H25" s="139">
        <v>116494</v>
      </c>
      <c r="I25" s="463">
        <f>H25/G25</f>
        <v>0.7597203563369811</v>
      </c>
      <c r="J25" s="139"/>
      <c r="K25" s="61"/>
      <c r="L25" s="139"/>
      <c r="M25" s="468">
        <v>153338</v>
      </c>
      <c r="N25" s="139">
        <v>116494</v>
      </c>
      <c r="O25" s="329">
        <f t="shared" si="0"/>
        <v>0.7597203563369811</v>
      </c>
      <c r="P25" s="3"/>
    </row>
    <row r="26" spans="2:16" ht="12">
      <c r="B26" s="697" t="s">
        <v>120</v>
      </c>
      <c r="C26" s="210" t="s">
        <v>183</v>
      </c>
      <c r="D26" s="139">
        <v>101714</v>
      </c>
      <c r="E26" s="61">
        <v>81170</v>
      </c>
      <c r="F26" s="463">
        <f>E26/D26</f>
        <v>0.7980219045559117</v>
      </c>
      <c r="G26" s="468">
        <v>101714</v>
      </c>
      <c r="H26" s="139">
        <v>79946</v>
      </c>
      <c r="I26" s="463">
        <f>H26/G26</f>
        <v>0.785988162888098</v>
      </c>
      <c r="J26" s="139"/>
      <c r="K26" s="61"/>
      <c r="L26" s="139"/>
      <c r="M26" s="468">
        <v>101714</v>
      </c>
      <c r="N26" s="139">
        <v>79946</v>
      </c>
      <c r="O26" s="329">
        <f t="shared" si="0"/>
        <v>0.785988162888098</v>
      </c>
      <c r="P26" s="3"/>
    </row>
    <row r="27" spans="2:16" ht="12">
      <c r="B27" s="697" t="s">
        <v>121</v>
      </c>
      <c r="C27" s="210" t="s">
        <v>184</v>
      </c>
      <c r="D27" s="168">
        <v>62322</v>
      </c>
      <c r="E27" s="61">
        <v>61664</v>
      </c>
      <c r="F27" s="463">
        <f aca="true" t="shared" si="1" ref="F27:F39">E27/D27</f>
        <v>0.9894419306184012</v>
      </c>
      <c r="G27" s="698">
        <v>62322</v>
      </c>
      <c r="H27" s="139">
        <v>60252</v>
      </c>
      <c r="I27" s="463">
        <f>H27/G27</f>
        <v>0.9667854048329643</v>
      </c>
      <c r="J27" s="139">
        <v>2623</v>
      </c>
      <c r="K27" s="61">
        <v>965</v>
      </c>
      <c r="L27" s="463">
        <f>K27/J27</f>
        <v>0.3678993518871521</v>
      </c>
      <c r="M27" s="469">
        <v>59789</v>
      </c>
      <c r="N27" s="61">
        <v>59287</v>
      </c>
      <c r="O27" s="329">
        <f t="shared" si="0"/>
        <v>0.9916038067202997</v>
      </c>
      <c r="P27" s="3"/>
    </row>
    <row r="28" spans="2:16" ht="12">
      <c r="B28" s="697" t="s">
        <v>185</v>
      </c>
      <c r="C28" s="210" t="s">
        <v>186</v>
      </c>
      <c r="D28" s="168">
        <v>6852</v>
      </c>
      <c r="E28" s="61">
        <v>6556</v>
      </c>
      <c r="F28" s="463">
        <f t="shared" si="1"/>
        <v>0.9568009340338587</v>
      </c>
      <c r="G28" s="698">
        <v>6852</v>
      </c>
      <c r="H28" s="139">
        <v>4420</v>
      </c>
      <c r="I28" s="463">
        <f aca="true" t="shared" si="2" ref="I28:I39">H28/G28</f>
        <v>0.645067133683596</v>
      </c>
      <c r="J28" s="139"/>
      <c r="K28" s="61"/>
      <c r="L28" s="139"/>
      <c r="M28" s="698">
        <v>6852</v>
      </c>
      <c r="N28" s="139">
        <v>4420</v>
      </c>
      <c r="O28" s="329">
        <f t="shared" si="0"/>
        <v>0.645067133683596</v>
      </c>
      <c r="P28" s="3"/>
    </row>
    <row r="29" spans="2:16" ht="12">
      <c r="B29" s="697" t="s">
        <v>187</v>
      </c>
      <c r="C29" s="210" t="s">
        <v>188</v>
      </c>
      <c r="D29" s="168">
        <v>40086</v>
      </c>
      <c r="E29" s="61">
        <v>39912</v>
      </c>
      <c r="F29" s="463">
        <f t="shared" si="1"/>
        <v>0.9956593324352642</v>
      </c>
      <c r="G29" s="698">
        <v>40086</v>
      </c>
      <c r="H29" s="139">
        <v>11404</v>
      </c>
      <c r="I29" s="463">
        <f t="shared" si="2"/>
        <v>0.2844883500473981</v>
      </c>
      <c r="J29" s="139"/>
      <c r="K29" s="139"/>
      <c r="L29" s="139"/>
      <c r="M29" s="698">
        <v>40086</v>
      </c>
      <c r="N29" s="139">
        <v>11404</v>
      </c>
      <c r="O29" s="329">
        <f t="shared" si="0"/>
        <v>0.2844883500473981</v>
      </c>
      <c r="P29" s="3"/>
    </row>
    <row r="30" spans="2:16" ht="12">
      <c r="B30" s="632" t="s">
        <v>138</v>
      </c>
      <c r="C30" s="210" t="s">
        <v>241</v>
      </c>
      <c r="D30" s="168">
        <v>25286</v>
      </c>
      <c r="E30" s="61">
        <v>24953</v>
      </c>
      <c r="F30" s="463">
        <f t="shared" si="1"/>
        <v>0.9868306572807087</v>
      </c>
      <c r="G30" s="698">
        <v>25286</v>
      </c>
      <c r="H30" s="61">
        <v>3017</v>
      </c>
      <c r="I30" s="463">
        <f t="shared" si="2"/>
        <v>0.11931503598829392</v>
      </c>
      <c r="J30" s="61"/>
      <c r="K30" s="61"/>
      <c r="L30" s="139"/>
      <c r="M30" s="698">
        <v>25286</v>
      </c>
      <c r="N30" s="61">
        <v>3017</v>
      </c>
      <c r="O30" s="329">
        <f t="shared" si="0"/>
        <v>0.11931503598829392</v>
      </c>
      <c r="P30" s="3"/>
    </row>
    <row r="31" spans="2:16" ht="12">
      <c r="B31" s="632" t="s">
        <v>266</v>
      </c>
      <c r="C31" s="210" t="s">
        <v>267</v>
      </c>
      <c r="D31" s="168">
        <v>103827</v>
      </c>
      <c r="E31" s="61">
        <v>103571</v>
      </c>
      <c r="F31" s="463">
        <f t="shared" si="1"/>
        <v>0.9975343600412224</v>
      </c>
      <c r="G31" s="698">
        <v>103827</v>
      </c>
      <c r="H31" s="61">
        <v>93793</v>
      </c>
      <c r="I31" s="463">
        <f t="shared" si="2"/>
        <v>0.9033584713032256</v>
      </c>
      <c r="J31" s="61"/>
      <c r="K31" s="61"/>
      <c r="L31" s="139"/>
      <c r="M31" s="698">
        <v>103827</v>
      </c>
      <c r="N31" s="61">
        <v>93793</v>
      </c>
      <c r="O31" s="329">
        <f t="shared" si="0"/>
        <v>0.9033584713032256</v>
      </c>
      <c r="P31" s="3"/>
    </row>
    <row r="32" spans="2:16" ht="12">
      <c r="B32" s="632" t="s">
        <v>163</v>
      </c>
      <c r="C32" s="210" t="s">
        <v>376</v>
      </c>
      <c r="D32" s="168">
        <v>17917</v>
      </c>
      <c r="E32" s="61">
        <v>13493</v>
      </c>
      <c r="F32" s="463">
        <f t="shared" si="1"/>
        <v>0.7530836635597478</v>
      </c>
      <c r="G32" s="698">
        <v>17917</v>
      </c>
      <c r="H32" s="61">
        <v>10090</v>
      </c>
      <c r="I32" s="463">
        <f t="shared" si="2"/>
        <v>0.5631523134453312</v>
      </c>
      <c r="J32" s="61"/>
      <c r="K32" s="61"/>
      <c r="L32" s="139"/>
      <c r="M32" s="698">
        <v>17917</v>
      </c>
      <c r="N32" s="61">
        <v>10090</v>
      </c>
      <c r="O32" s="329">
        <f t="shared" si="0"/>
        <v>0.5631523134453312</v>
      </c>
      <c r="P32" s="3"/>
    </row>
    <row r="33" spans="2:16" ht="12">
      <c r="B33" s="632" t="s">
        <v>316</v>
      </c>
      <c r="C33" s="210" t="s">
        <v>377</v>
      </c>
      <c r="D33" s="139">
        <v>32829</v>
      </c>
      <c r="E33" s="61">
        <v>32649</v>
      </c>
      <c r="F33" s="463">
        <f t="shared" si="1"/>
        <v>0.9945170428584483</v>
      </c>
      <c r="G33" s="469">
        <v>32829</v>
      </c>
      <c r="H33" s="61">
        <v>23660</v>
      </c>
      <c r="I33" s="463">
        <f t="shared" si="2"/>
        <v>0.7207042553839593</v>
      </c>
      <c r="J33" s="61"/>
      <c r="K33" s="61"/>
      <c r="L33" s="139"/>
      <c r="M33" s="469">
        <v>32829</v>
      </c>
      <c r="N33" s="61">
        <v>23660</v>
      </c>
      <c r="O33" s="329">
        <f t="shared" si="0"/>
        <v>0.7207042553839593</v>
      </c>
      <c r="P33" s="3"/>
    </row>
    <row r="34" spans="2:16" ht="12">
      <c r="B34" s="632" t="s">
        <v>348</v>
      </c>
      <c r="C34" s="210" t="s">
        <v>378</v>
      </c>
      <c r="D34" s="139">
        <v>10440</v>
      </c>
      <c r="E34" s="61">
        <v>9345</v>
      </c>
      <c r="F34" s="463">
        <f t="shared" si="1"/>
        <v>0.8951149425287356</v>
      </c>
      <c r="G34" s="469">
        <v>10440</v>
      </c>
      <c r="H34" s="61">
        <v>8511</v>
      </c>
      <c r="I34" s="463">
        <f t="shared" si="2"/>
        <v>0.8152298850574713</v>
      </c>
      <c r="J34" s="61"/>
      <c r="K34" s="61"/>
      <c r="L34" s="139"/>
      <c r="M34" s="469">
        <v>10440</v>
      </c>
      <c r="N34" s="61">
        <v>8511</v>
      </c>
      <c r="O34" s="329">
        <f t="shared" si="0"/>
        <v>0.8152298850574713</v>
      </c>
      <c r="P34" s="3"/>
    </row>
    <row r="35" spans="2:16" ht="12">
      <c r="B35" s="632">
        <v>13</v>
      </c>
      <c r="C35" s="210" t="s">
        <v>420</v>
      </c>
      <c r="D35" s="168">
        <v>4268</v>
      </c>
      <c r="E35" s="61">
        <v>4268</v>
      </c>
      <c r="F35" s="463">
        <f t="shared" si="1"/>
        <v>1</v>
      </c>
      <c r="G35" s="698">
        <v>4268</v>
      </c>
      <c r="H35" s="61">
        <v>1059</v>
      </c>
      <c r="I35" s="463">
        <f t="shared" si="2"/>
        <v>0.24812558575445173</v>
      </c>
      <c r="J35" s="61"/>
      <c r="K35" s="61"/>
      <c r="L35" s="139"/>
      <c r="M35" s="698">
        <v>4268</v>
      </c>
      <c r="N35" s="61">
        <v>1059</v>
      </c>
      <c r="O35" s="329">
        <f t="shared" si="0"/>
        <v>0.24812558575445173</v>
      </c>
      <c r="P35" s="3"/>
    </row>
    <row r="36" spans="2:16" ht="12">
      <c r="B36" s="632" t="s">
        <v>485</v>
      </c>
      <c r="C36" s="210" t="s">
        <v>486</v>
      </c>
      <c r="D36" s="139">
        <v>5200</v>
      </c>
      <c r="E36" s="61">
        <v>5172</v>
      </c>
      <c r="F36" s="463">
        <f t="shared" si="1"/>
        <v>0.9946153846153846</v>
      </c>
      <c r="G36" s="469">
        <v>5200</v>
      </c>
      <c r="H36" s="61">
        <v>4397</v>
      </c>
      <c r="I36" s="463">
        <f t="shared" si="2"/>
        <v>0.8455769230769231</v>
      </c>
      <c r="J36" s="61"/>
      <c r="K36" s="61"/>
      <c r="L36" s="139"/>
      <c r="M36" s="469">
        <v>5200</v>
      </c>
      <c r="N36" s="61">
        <v>4397</v>
      </c>
      <c r="O36" s="329">
        <f t="shared" si="0"/>
        <v>0.8455769230769231</v>
      </c>
      <c r="P36" s="3"/>
    </row>
    <row r="37" spans="2:16" ht="12">
      <c r="B37" s="632" t="s">
        <v>487</v>
      </c>
      <c r="C37" s="210" t="s">
        <v>488</v>
      </c>
      <c r="D37" s="139">
        <v>900</v>
      </c>
      <c r="E37" s="61">
        <v>825</v>
      </c>
      <c r="F37" s="463">
        <f t="shared" si="1"/>
        <v>0.9166666666666666</v>
      </c>
      <c r="G37" s="469">
        <v>900</v>
      </c>
      <c r="H37" s="61">
        <v>825</v>
      </c>
      <c r="I37" s="463">
        <f t="shared" si="2"/>
        <v>0.9166666666666666</v>
      </c>
      <c r="J37" s="61"/>
      <c r="K37" s="61"/>
      <c r="L37" s="139"/>
      <c r="M37" s="469">
        <v>900</v>
      </c>
      <c r="N37" s="61">
        <v>825</v>
      </c>
      <c r="O37" s="329">
        <f t="shared" si="0"/>
        <v>0.9166666666666666</v>
      </c>
      <c r="P37" s="3"/>
    </row>
    <row r="38" spans="2:16" ht="12">
      <c r="B38" s="632" t="s">
        <v>489</v>
      </c>
      <c r="C38" s="210" t="s">
        <v>490</v>
      </c>
      <c r="D38" s="139">
        <v>1900</v>
      </c>
      <c r="E38" s="61">
        <v>1422</v>
      </c>
      <c r="F38" s="463">
        <f t="shared" si="1"/>
        <v>0.748421052631579</v>
      </c>
      <c r="G38" s="469">
        <v>1900</v>
      </c>
      <c r="H38" s="61">
        <v>1409</v>
      </c>
      <c r="I38" s="463">
        <f t="shared" si="2"/>
        <v>0.741578947368421</v>
      </c>
      <c r="J38" s="61"/>
      <c r="K38" s="61"/>
      <c r="L38" s="139"/>
      <c r="M38" s="469">
        <v>1900</v>
      </c>
      <c r="N38" s="61">
        <v>1409</v>
      </c>
      <c r="O38" s="329">
        <f t="shared" si="0"/>
        <v>0.741578947368421</v>
      </c>
      <c r="P38" s="3"/>
    </row>
    <row r="39" spans="2:16" ht="12">
      <c r="B39" s="632" t="s">
        <v>491</v>
      </c>
      <c r="C39" s="210" t="s">
        <v>492</v>
      </c>
      <c r="D39" s="139">
        <v>1100</v>
      </c>
      <c r="E39" s="61">
        <v>1007</v>
      </c>
      <c r="F39" s="463">
        <f t="shared" si="1"/>
        <v>0.9154545454545454</v>
      </c>
      <c r="G39" s="469">
        <v>1100</v>
      </c>
      <c r="H39" s="61">
        <v>422</v>
      </c>
      <c r="I39" s="463">
        <f t="shared" si="2"/>
        <v>0.3836363636363636</v>
      </c>
      <c r="J39" s="61"/>
      <c r="K39" s="61"/>
      <c r="L39" s="139"/>
      <c r="M39" s="469">
        <v>1100</v>
      </c>
      <c r="N39" s="61">
        <v>422</v>
      </c>
      <c r="O39" s="329">
        <f t="shared" si="0"/>
        <v>0.3836363636363636</v>
      </c>
      <c r="P39" s="3"/>
    </row>
    <row r="40" spans="2:16" ht="12">
      <c r="B40" s="699"/>
      <c r="C40" s="211"/>
      <c r="D40" s="163"/>
      <c r="E40" s="235"/>
      <c r="F40" s="464"/>
      <c r="G40" s="470"/>
      <c r="H40" s="163"/>
      <c r="I40" s="464"/>
      <c r="J40" s="163"/>
      <c r="K40" s="461"/>
      <c r="L40" s="163"/>
      <c r="M40" s="491"/>
      <c r="N40" s="110"/>
      <c r="O40" s="329"/>
      <c r="P40" s="3"/>
    </row>
    <row r="41" spans="2:15" ht="12.75" thickBot="1">
      <c r="B41" s="700"/>
      <c r="C41" s="701" t="s">
        <v>84</v>
      </c>
      <c r="D41" s="702">
        <f>SUM(D23:D40)</f>
        <v>935232</v>
      </c>
      <c r="E41" s="702">
        <f>SUM(E23:E40)</f>
        <v>845799</v>
      </c>
      <c r="F41" s="703">
        <f>E41/D41</f>
        <v>0.9043734602750975</v>
      </c>
      <c r="G41" s="702">
        <f>SUM(G23:G40)</f>
        <v>935232</v>
      </c>
      <c r="H41" s="702">
        <f>SUM(H23:H40)</f>
        <v>749701</v>
      </c>
      <c r="I41" s="703">
        <f>H41/G41</f>
        <v>0.8016203466091836</v>
      </c>
      <c r="J41" s="649">
        <f>SUM(J23:J40)</f>
        <v>2623</v>
      </c>
      <c r="K41" s="649">
        <f>SUM(K23:K40)</f>
        <v>965</v>
      </c>
      <c r="L41" s="703">
        <f>K41/J41</f>
        <v>0.3678993518871521</v>
      </c>
      <c r="M41" s="649">
        <f>SUM(M23:M40)</f>
        <v>932699</v>
      </c>
      <c r="N41" s="649">
        <f>SUM(N23:N40)</f>
        <v>748736</v>
      </c>
      <c r="O41" s="597">
        <f>SUM(O23:O40)</f>
        <v>11.538541608946714</v>
      </c>
    </row>
    <row r="42" spans="7:8" ht="11.25">
      <c r="G42" s="11"/>
      <c r="H42" s="11"/>
    </row>
  </sheetData>
  <mergeCells count="11">
    <mergeCell ref="B5:G5"/>
    <mergeCell ref="A15:J15"/>
    <mergeCell ref="A10:O10"/>
    <mergeCell ref="A11:O11"/>
    <mergeCell ref="A12:O12"/>
    <mergeCell ref="J20:L20"/>
    <mergeCell ref="M20:O20"/>
    <mergeCell ref="J19:O19"/>
    <mergeCell ref="A13:O13"/>
    <mergeCell ref="G18:O18"/>
    <mergeCell ref="D18:F18"/>
  </mergeCells>
  <printOptions/>
  <pageMargins left="0.7874015748031497" right="0.7874015748031497" top="0.7874015748031497" bottom="0.984251968503937" header="0.5118110236220472" footer="0.8661417322834646"/>
  <pageSetup horizontalDpi="300" verticalDpi="300" orientation="landscape" paperSize="9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378"/>
  <sheetViews>
    <sheetView workbookViewId="0" topLeftCell="A10">
      <selection activeCell="C43" sqref="C43"/>
    </sheetView>
  </sheetViews>
  <sheetFormatPr defaultColWidth="9.140625" defaultRowHeight="12"/>
  <cols>
    <col min="1" max="1" width="7.28125" style="2" customWidth="1"/>
    <col min="2" max="2" width="9.28125" style="2" customWidth="1"/>
    <col min="3" max="3" width="11.140625" style="2" customWidth="1"/>
    <col min="4" max="4" width="41.28125" style="2" customWidth="1"/>
    <col min="5" max="5" width="14.00390625" style="2" customWidth="1"/>
    <col min="6" max="6" width="17.28125" style="2" customWidth="1"/>
    <col min="7" max="7" width="11.8515625" style="2" customWidth="1"/>
    <col min="8" max="9" width="16.8515625" style="2" customWidth="1"/>
    <col min="10" max="10" width="30.00390625" style="2" customWidth="1"/>
    <col min="11" max="12" width="24.8515625" style="2" customWidth="1"/>
    <col min="13" max="13" width="16.8515625" style="2" customWidth="1"/>
    <col min="14" max="16384" width="9.28125" style="2" customWidth="1"/>
  </cols>
  <sheetData>
    <row r="1" spans="5:14" ht="12">
      <c r="E1" s="1"/>
      <c r="F1" s="1"/>
      <c r="G1" s="1"/>
      <c r="H1" s="1"/>
      <c r="I1" s="1"/>
      <c r="J1" s="1"/>
      <c r="K1" s="77"/>
      <c r="M1" s="77"/>
      <c r="N1" s="77"/>
    </row>
    <row r="2" spans="5:14" ht="12">
      <c r="E2" s="1"/>
      <c r="F2" s="1"/>
      <c r="G2" s="1"/>
      <c r="H2" s="1"/>
      <c r="I2" s="1"/>
      <c r="J2" s="1"/>
      <c r="K2" s="77"/>
      <c r="M2" s="77"/>
      <c r="N2" s="77"/>
    </row>
    <row r="3" spans="5:14" ht="12">
      <c r="E3" s="1"/>
      <c r="F3" s="1"/>
      <c r="G3" s="1"/>
      <c r="H3" s="1"/>
      <c r="I3" s="1"/>
      <c r="J3" s="1"/>
      <c r="K3" s="77"/>
      <c r="M3" s="77"/>
      <c r="N3" s="77"/>
    </row>
    <row r="4" spans="6:14" ht="12" customHeight="1">
      <c r="F4" s="77" t="s">
        <v>578</v>
      </c>
      <c r="K4" s="296"/>
      <c r="M4" s="296"/>
      <c r="N4" s="296"/>
    </row>
    <row r="5" spans="6:14" ht="12" customHeight="1">
      <c r="F5" s="296" t="s">
        <v>562</v>
      </c>
      <c r="K5" s="77"/>
      <c r="M5" s="77"/>
      <c r="N5" s="77"/>
    </row>
    <row r="6" spans="5:14" ht="12.75">
      <c r="E6" s="4"/>
      <c r="F6" s="77" t="s">
        <v>564</v>
      </c>
      <c r="G6" s="4"/>
      <c r="H6" s="4"/>
      <c r="I6" s="4"/>
      <c r="J6" s="4"/>
      <c r="K6" s="294"/>
      <c r="M6" s="294"/>
      <c r="N6" s="294"/>
    </row>
    <row r="7" spans="5:12" ht="12.75">
      <c r="E7" s="4"/>
      <c r="F7" s="294" t="s">
        <v>563</v>
      </c>
      <c r="G7" s="4"/>
      <c r="H7" s="4"/>
      <c r="I7" s="4"/>
      <c r="J7" s="4"/>
      <c r="K7" s="5"/>
      <c r="L7" s="5"/>
    </row>
    <row r="8" spans="5:12" ht="12.75">
      <c r="E8" s="4"/>
      <c r="F8" s="4"/>
      <c r="G8" s="4"/>
      <c r="H8" s="4"/>
      <c r="I8" s="4"/>
      <c r="J8" s="4"/>
      <c r="K8" s="5"/>
      <c r="L8" s="5"/>
    </row>
    <row r="9" spans="5:12" ht="12.75">
      <c r="E9" s="4"/>
      <c r="F9" s="4"/>
      <c r="G9" s="4"/>
      <c r="H9" s="4"/>
      <c r="I9" s="4"/>
      <c r="J9" s="4"/>
      <c r="K9" s="5"/>
      <c r="L9" s="5"/>
    </row>
    <row r="10" spans="5:12" ht="12.75">
      <c r="E10" s="4"/>
      <c r="F10" s="4"/>
      <c r="G10" s="4"/>
      <c r="H10" s="4"/>
      <c r="I10" s="4"/>
      <c r="J10" s="4"/>
      <c r="K10" s="5"/>
      <c r="L10" s="5"/>
    </row>
    <row r="11" spans="5:12" ht="12.75">
      <c r="E11" s="4"/>
      <c r="F11" s="4"/>
      <c r="G11" s="4"/>
      <c r="H11" s="4"/>
      <c r="I11" s="4"/>
      <c r="J11" s="4"/>
      <c r="K11" s="5"/>
      <c r="L11" s="5"/>
    </row>
    <row r="12" spans="5:12" ht="12.75">
      <c r="E12" s="4"/>
      <c r="F12" s="4"/>
      <c r="G12" s="4"/>
      <c r="H12" s="4"/>
      <c r="I12" s="4"/>
      <c r="J12" s="4"/>
      <c r="K12" s="5"/>
      <c r="L12" s="5"/>
    </row>
    <row r="13" spans="5:12" ht="12.75">
      <c r="E13" s="4"/>
      <c r="F13" s="4"/>
      <c r="G13" s="4"/>
      <c r="H13" s="4"/>
      <c r="I13" s="4"/>
      <c r="J13" s="4"/>
      <c r="K13" s="5"/>
      <c r="L13" s="5"/>
    </row>
    <row r="14" spans="5:12" ht="12.75">
      <c r="E14" s="4"/>
      <c r="F14" s="4"/>
      <c r="G14" s="4"/>
      <c r="H14" s="4"/>
      <c r="I14" s="4"/>
      <c r="J14" s="4"/>
      <c r="K14" s="5"/>
      <c r="L14" s="5"/>
    </row>
    <row r="15" spans="5:12" ht="12.75">
      <c r="E15" s="4"/>
      <c r="F15" s="4"/>
      <c r="G15" s="4"/>
      <c r="H15" s="4"/>
      <c r="I15" s="4"/>
      <c r="J15" s="4"/>
      <c r="K15" s="5"/>
      <c r="L15" s="5"/>
    </row>
    <row r="18" spans="2:14" ht="12.75">
      <c r="B18" s="799" t="s">
        <v>550</v>
      </c>
      <c r="C18" s="799"/>
      <c r="D18" s="799"/>
      <c r="E18" s="799"/>
      <c r="F18" s="799"/>
      <c r="G18" s="799"/>
      <c r="H18" s="44"/>
      <c r="I18" s="44"/>
      <c r="J18" s="44"/>
      <c r="K18" s="44"/>
      <c r="L18" s="44"/>
      <c r="M18" s="44"/>
      <c r="N18" s="44"/>
    </row>
    <row r="19" spans="2:14" ht="12.75">
      <c r="B19" s="799" t="s">
        <v>551</v>
      </c>
      <c r="C19" s="799"/>
      <c r="D19" s="799"/>
      <c r="E19" s="799"/>
      <c r="F19" s="799"/>
      <c r="G19" s="799"/>
      <c r="H19" s="704"/>
      <c r="I19" s="704"/>
      <c r="J19" s="704"/>
      <c r="K19" s="704"/>
      <c r="L19" s="704"/>
      <c r="M19" s="704"/>
      <c r="N19" s="704"/>
    </row>
    <row r="20" spans="2:14" ht="12.75">
      <c r="B20" s="799" t="s">
        <v>178</v>
      </c>
      <c r="C20" s="799"/>
      <c r="D20" s="799"/>
      <c r="E20" s="799"/>
      <c r="F20" s="799"/>
      <c r="G20" s="799"/>
      <c r="H20" s="44"/>
      <c r="I20" s="44"/>
      <c r="J20" s="44"/>
      <c r="K20" s="44"/>
      <c r="L20" s="44"/>
      <c r="M20" s="44"/>
      <c r="N20" s="44"/>
    </row>
    <row r="21" spans="2:14" ht="12.75">
      <c r="B21" s="12"/>
      <c r="C21" s="12"/>
      <c r="D21" s="12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2:14" ht="12.75">
      <c r="B22" s="12"/>
      <c r="C22" s="12"/>
      <c r="D22" s="12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2:14" ht="12.75">
      <c r="B23" s="12"/>
      <c r="C23" s="12"/>
      <c r="D23" s="12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794" t="s">
        <v>112</v>
      </c>
      <c r="C25" s="795"/>
      <c r="D25" s="795"/>
      <c r="E25" s="795"/>
      <c r="F25" s="795"/>
      <c r="G25" s="796"/>
    </row>
    <row r="26" spans="2:7" ht="12.75">
      <c r="B26" s="45"/>
      <c r="C26" s="45"/>
      <c r="D26" s="50"/>
      <c r="E26" s="50"/>
      <c r="F26" s="47"/>
      <c r="G26" s="363" t="s">
        <v>521</v>
      </c>
    </row>
    <row r="27" spans="2:7" ht="12.75">
      <c r="B27" s="496" t="s">
        <v>48</v>
      </c>
      <c r="C27" s="496" t="s">
        <v>597</v>
      </c>
      <c r="D27" s="367" t="s">
        <v>0</v>
      </c>
      <c r="E27" s="367" t="s">
        <v>16</v>
      </c>
      <c r="F27" s="496" t="s">
        <v>496</v>
      </c>
      <c r="G27" s="496" t="s">
        <v>552</v>
      </c>
    </row>
    <row r="28" spans="2:7" ht="12.75">
      <c r="B28" s="720"/>
      <c r="C28" s="720"/>
      <c r="D28" s="369"/>
      <c r="E28" s="369"/>
      <c r="F28" s="720"/>
      <c r="G28" s="720" t="s">
        <v>518</v>
      </c>
    </row>
    <row r="29" spans="2:7" ht="25.5">
      <c r="B29" s="709"/>
      <c r="C29" s="710"/>
      <c r="D29" s="721" t="s">
        <v>604</v>
      </c>
      <c r="E29" s="707">
        <v>9281</v>
      </c>
      <c r="F29" s="722">
        <v>9281</v>
      </c>
      <c r="G29" s="713">
        <f aca="true" t="shared" si="0" ref="G29:G34">F29/E29</f>
        <v>1</v>
      </c>
    </row>
    <row r="30" spans="2:7" ht="25.5">
      <c r="B30" s="709">
        <v>900</v>
      </c>
      <c r="C30" s="711" t="s">
        <v>599</v>
      </c>
      <c r="D30" s="723" t="s">
        <v>601</v>
      </c>
      <c r="E30" s="708">
        <v>100</v>
      </c>
      <c r="F30" s="708">
        <v>1179</v>
      </c>
      <c r="G30" s="719">
        <f t="shared" si="0"/>
        <v>11.79</v>
      </c>
    </row>
    <row r="31" spans="2:7" ht="18" customHeight="1">
      <c r="B31" s="709">
        <v>900</v>
      </c>
      <c r="C31" s="711" t="s">
        <v>633</v>
      </c>
      <c r="D31" s="723" t="s">
        <v>634</v>
      </c>
      <c r="E31" s="708">
        <v>193400</v>
      </c>
      <c r="F31" s="708">
        <v>193399</v>
      </c>
      <c r="G31" s="719">
        <f t="shared" si="0"/>
        <v>0.999994829369183</v>
      </c>
    </row>
    <row r="32" spans="2:7" ht="43.5" customHeight="1">
      <c r="B32" s="709">
        <v>900</v>
      </c>
      <c r="C32" s="711" t="s">
        <v>598</v>
      </c>
      <c r="D32" s="723" t="s">
        <v>605</v>
      </c>
      <c r="E32" s="708">
        <v>82800</v>
      </c>
      <c r="F32" s="708">
        <v>88178</v>
      </c>
      <c r="G32" s="719">
        <f t="shared" si="0"/>
        <v>1.064951690821256</v>
      </c>
    </row>
    <row r="33" spans="2:7" ht="18" customHeight="1">
      <c r="B33" s="709">
        <v>900</v>
      </c>
      <c r="C33" s="711" t="s">
        <v>600</v>
      </c>
      <c r="D33" s="723" t="s">
        <v>602</v>
      </c>
      <c r="E33" s="708">
        <v>1700</v>
      </c>
      <c r="F33" s="708">
        <v>98</v>
      </c>
      <c r="G33" s="719">
        <f t="shared" si="0"/>
        <v>0.05764705882352941</v>
      </c>
    </row>
    <row r="34" spans="2:7" ht="12.75">
      <c r="B34" s="712" t="s">
        <v>17</v>
      </c>
      <c r="C34" s="712"/>
      <c r="D34" s="712"/>
      <c r="E34" s="707">
        <f>SUM(E29:E33)</f>
        <v>287281</v>
      </c>
      <c r="F34" s="707">
        <f>SUM(F29:F33)</f>
        <v>292135</v>
      </c>
      <c r="G34" s="713">
        <f t="shared" si="0"/>
        <v>1.0168963488709661</v>
      </c>
    </row>
    <row r="35" spans="2:12" ht="12.75">
      <c r="B35" s="12"/>
      <c r="C35" s="12"/>
      <c r="D35" s="12"/>
      <c r="E35" s="12"/>
      <c r="F35" s="706"/>
      <c r="G35" s="12"/>
      <c r="K35" s="11"/>
      <c r="L35" s="11"/>
    </row>
    <row r="36" spans="2:12" ht="12.75">
      <c r="B36" s="12"/>
      <c r="C36" s="12"/>
      <c r="D36" s="12"/>
      <c r="E36" s="12"/>
      <c r="F36" s="12"/>
      <c r="G36" s="12"/>
      <c r="K36" s="11"/>
      <c r="L36" s="11"/>
    </row>
    <row r="37" spans="2:12" ht="12.75">
      <c r="B37" s="12"/>
      <c r="C37" s="12"/>
      <c r="D37" s="12"/>
      <c r="E37" s="12"/>
      <c r="F37" s="12"/>
      <c r="G37" s="12"/>
      <c r="K37" s="11"/>
      <c r="L37" s="11"/>
    </row>
    <row r="38" spans="2:12" ht="12.75">
      <c r="B38" s="794" t="s">
        <v>89</v>
      </c>
      <c r="C38" s="795"/>
      <c r="D38" s="795"/>
      <c r="E38" s="795"/>
      <c r="F38" s="795"/>
      <c r="G38" s="796"/>
      <c r="K38" s="11"/>
      <c r="L38" s="11"/>
    </row>
    <row r="39" spans="2:12" ht="12.75">
      <c r="B39" s="363"/>
      <c r="C39" s="363"/>
      <c r="D39" s="365"/>
      <c r="E39" s="271"/>
      <c r="F39" s="45"/>
      <c r="G39" s="364" t="s">
        <v>521</v>
      </c>
      <c r="H39" s="3"/>
      <c r="I39" s="3"/>
      <c r="J39" s="3"/>
      <c r="K39" s="3"/>
      <c r="L39" s="3"/>
    </row>
    <row r="40" spans="2:12" ht="12.75">
      <c r="B40" s="496" t="s">
        <v>48</v>
      </c>
      <c r="C40" s="496" t="s">
        <v>99</v>
      </c>
      <c r="D40" s="367" t="s">
        <v>0</v>
      </c>
      <c r="E40" s="367" t="s">
        <v>16</v>
      </c>
      <c r="F40" s="496" t="s">
        <v>496</v>
      </c>
      <c r="G40" s="724" t="s">
        <v>552</v>
      </c>
      <c r="H40" s="3"/>
      <c r="I40" s="3"/>
      <c r="J40" s="3"/>
      <c r="K40" s="3"/>
      <c r="L40" s="3"/>
    </row>
    <row r="41" spans="2:12" ht="12.75">
      <c r="B41" s="720"/>
      <c r="C41" s="720"/>
      <c r="D41" s="369"/>
      <c r="E41" s="369"/>
      <c r="F41" s="720"/>
      <c r="G41" s="725" t="s">
        <v>518</v>
      </c>
      <c r="H41" s="3"/>
      <c r="I41" s="3"/>
      <c r="J41" s="3"/>
      <c r="K41" s="3"/>
      <c r="L41" s="3"/>
    </row>
    <row r="42" spans="2:12" ht="58.5" customHeight="1">
      <c r="B42" s="716">
        <v>900</v>
      </c>
      <c r="C42" s="717">
        <v>90011</v>
      </c>
      <c r="D42" s="726" t="s">
        <v>608</v>
      </c>
      <c r="E42" s="718">
        <v>275319</v>
      </c>
      <c r="F42" s="68">
        <v>284584</v>
      </c>
      <c r="G42" s="182">
        <f>F42/E42</f>
        <v>1.033651872918324</v>
      </c>
      <c r="H42" s="3"/>
      <c r="I42" s="3"/>
      <c r="J42" s="3"/>
      <c r="K42" s="3"/>
      <c r="L42" s="3"/>
    </row>
    <row r="43" spans="2:12" ht="18" customHeight="1">
      <c r="B43" s="716">
        <v>900</v>
      </c>
      <c r="C43" s="717">
        <v>90011</v>
      </c>
      <c r="D43" s="726" t="s">
        <v>606</v>
      </c>
      <c r="E43" s="718">
        <v>2681</v>
      </c>
      <c r="F43" s="68">
        <v>249</v>
      </c>
      <c r="G43" s="182">
        <f>F43/E43</f>
        <v>0.09287579261469601</v>
      </c>
      <c r="H43" s="3"/>
      <c r="I43" s="3"/>
      <c r="J43" s="3"/>
      <c r="K43" s="3"/>
      <c r="L43" s="3"/>
    </row>
    <row r="44" spans="2:12" ht="30" customHeight="1">
      <c r="B44" s="716"/>
      <c r="C44" s="717"/>
      <c r="D44" s="727" t="s">
        <v>607</v>
      </c>
      <c r="E44" s="217">
        <v>9281</v>
      </c>
      <c r="F44" s="217">
        <v>7302</v>
      </c>
      <c r="G44" s="182">
        <f>F44/E44</f>
        <v>0.786768667169486</v>
      </c>
      <c r="H44" s="3"/>
      <c r="I44" s="3"/>
      <c r="J44" s="3"/>
      <c r="K44" s="3"/>
      <c r="L44" s="3"/>
    </row>
    <row r="45" spans="2:12" ht="12.75">
      <c r="B45" s="714" t="s">
        <v>603</v>
      </c>
      <c r="C45" s="715"/>
      <c r="D45" s="715"/>
      <c r="E45" s="217">
        <f>SUM(E42:E44)</f>
        <v>287281</v>
      </c>
      <c r="F45" s="217">
        <f>SUM(F42:F44)</f>
        <v>292135</v>
      </c>
      <c r="G45" s="778">
        <f>F45/E45</f>
        <v>1.0168963488709661</v>
      </c>
      <c r="H45" s="3"/>
      <c r="I45" s="3"/>
      <c r="J45" s="3"/>
      <c r="K45" s="3"/>
      <c r="L45" s="3"/>
    </row>
    <row r="46" spans="2:12" ht="15">
      <c r="B46" s="419"/>
      <c r="C46" s="419"/>
      <c r="D46" s="419"/>
      <c r="E46" s="420"/>
      <c r="F46" s="420"/>
      <c r="G46" s="420"/>
      <c r="H46" s="3"/>
      <c r="I46" s="3"/>
      <c r="J46" s="3"/>
      <c r="K46" s="3"/>
      <c r="L46" s="3"/>
    </row>
    <row r="47" spans="2:12" ht="12.75">
      <c r="B47" s="12"/>
      <c r="C47" s="12"/>
      <c r="D47" s="12"/>
      <c r="E47" s="106"/>
      <c r="F47" s="3"/>
      <c r="G47" s="3"/>
      <c r="H47" s="3"/>
      <c r="I47" s="3"/>
      <c r="J47" s="3"/>
      <c r="K47" s="3"/>
      <c r="L47" s="3"/>
    </row>
    <row r="48" spans="2:12" ht="12.75">
      <c r="B48" s="12"/>
      <c r="C48" s="12"/>
      <c r="D48" s="12"/>
      <c r="E48" s="106"/>
      <c r="F48" s="3"/>
      <c r="G48" s="3"/>
      <c r="H48" s="3"/>
      <c r="I48" s="3"/>
      <c r="J48" s="3"/>
      <c r="K48" s="3"/>
      <c r="L48" s="3"/>
    </row>
    <row r="49" spans="2:12" ht="12.75">
      <c r="B49" s="12"/>
      <c r="C49" s="12"/>
      <c r="D49" s="12"/>
      <c r="E49" s="106"/>
      <c r="F49" s="3"/>
      <c r="G49" s="3"/>
      <c r="H49" s="3"/>
      <c r="I49" s="3"/>
      <c r="J49" s="3"/>
      <c r="K49" s="3"/>
      <c r="L49" s="3"/>
    </row>
    <row r="50" spans="2:12" ht="12.75">
      <c r="B50" s="12"/>
      <c r="C50" s="12"/>
      <c r="D50" s="12"/>
      <c r="E50" s="106"/>
      <c r="F50" s="3"/>
      <c r="G50" s="3"/>
      <c r="H50" s="3"/>
      <c r="I50" s="3"/>
      <c r="J50" s="3"/>
      <c r="K50" s="3"/>
      <c r="L50" s="3"/>
    </row>
    <row r="51" spans="2:12" ht="12.75">
      <c r="B51" s="12"/>
      <c r="C51" s="12"/>
      <c r="D51" s="12"/>
      <c r="E51" s="106"/>
      <c r="F51" s="3"/>
      <c r="G51" s="3"/>
      <c r="H51" s="3"/>
      <c r="I51" s="3"/>
      <c r="J51" s="3"/>
      <c r="K51" s="3"/>
      <c r="L51" s="3"/>
    </row>
    <row r="52" spans="2:12" ht="12.75">
      <c r="B52" s="12"/>
      <c r="C52" s="12"/>
      <c r="D52" s="12"/>
      <c r="E52" s="106"/>
      <c r="F52" s="3"/>
      <c r="G52" s="3"/>
      <c r="H52" s="3"/>
      <c r="I52" s="3"/>
      <c r="J52" s="3"/>
      <c r="K52" s="3"/>
      <c r="L52" s="3"/>
    </row>
    <row r="53" spans="2:12" ht="12.75">
      <c r="B53" s="12"/>
      <c r="C53" s="12"/>
      <c r="D53" s="12"/>
      <c r="E53" s="106"/>
      <c r="F53" s="3"/>
      <c r="G53" s="3"/>
      <c r="H53" s="3"/>
      <c r="I53" s="3"/>
      <c r="J53" s="3"/>
      <c r="K53" s="3"/>
      <c r="L53" s="3"/>
    </row>
    <row r="54" spans="2:12" ht="12.75">
      <c r="B54" s="12"/>
      <c r="C54" s="12"/>
      <c r="D54" s="12"/>
      <c r="E54" s="106"/>
      <c r="F54" s="3"/>
      <c r="G54" s="3"/>
      <c r="H54" s="3"/>
      <c r="I54" s="3"/>
      <c r="J54" s="3"/>
      <c r="K54" s="3"/>
      <c r="L54" s="3"/>
    </row>
    <row r="55" spans="2:12" ht="12.75">
      <c r="B55" s="12"/>
      <c r="C55" s="12"/>
      <c r="D55" s="12"/>
      <c r="E55" s="106"/>
      <c r="F55" s="3"/>
      <c r="G55" s="3"/>
      <c r="H55" s="3"/>
      <c r="I55" s="3"/>
      <c r="J55" s="3"/>
      <c r="K55" s="3"/>
      <c r="L55" s="3"/>
    </row>
    <row r="56" spans="5:12" ht="11.25">
      <c r="E56" s="3"/>
      <c r="F56" s="3"/>
      <c r="G56" s="3"/>
      <c r="H56" s="3"/>
      <c r="I56" s="3"/>
      <c r="J56" s="3"/>
      <c r="K56" s="3"/>
      <c r="L56" s="3"/>
    </row>
    <row r="57" spans="5:12" ht="11.25">
      <c r="E57" s="3"/>
      <c r="F57" s="3"/>
      <c r="G57" s="3"/>
      <c r="H57" s="3"/>
      <c r="I57" s="3"/>
      <c r="J57" s="3"/>
      <c r="K57" s="3"/>
      <c r="L57" s="3"/>
    </row>
    <row r="58" spans="5:12" ht="11.25">
      <c r="E58" s="3"/>
      <c r="F58" s="3"/>
      <c r="G58" s="3"/>
      <c r="H58" s="3"/>
      <c r="I58" s="3"/>
      <c r="J58" s="3"/>
      <c r="K58" s="3"/>
      <c r="L58" s="3"/>
    </row>
    <row r="59" spans="5:12" ht="11.25">
      <c r="E59" s="3"/>
      <c r="F59" s="3"/>
      <c r="G59" s="3"/>
      <c r="H59" s="3"/>
      <c r="I59" s="3"/>
      <c r="J59" s="3"/>
      <c r="K59" s="3"/>
      <c r="L59" s="3"/>
    </row>
    <row r="60" spans="5:12" ht="11.25">
      <c r="E60" s="3"/>
      <c r="F60" s="3"/>
      <c r="G60" s="3"/>
      <c r="H60" s="3"/>
      <c r="I60" s="3"/>
      <c r="J60" s="3"/>
      <c r="K60" s="3"/>
      <c r="L60" s="3"/>
    </row>
    <row r="61" spans="5:12" ht="11.25">
      <c r="E61" s="3"/>
      <c r="F61" s="3"/>
      <c r="G61" s="3"/>
      <c r="H61" s="3"/>
      <c r="I61" s="3"/>
      <c r="J61" s="3"/>
      <c r="K61" s="3"/>
      <c r="L61" s="3"/>
    </row>
    <row r="62" spans="5:12" ht="11.25">
      <c r="E62" s="3"/>
      <c r="F62" s="3"/>
      <c r="G62" s="3"/>
      <c r="H62" s="3"/>
      <c r="I62" s="3"/>
      <c r="J62" s="3"/>
      <c r="K62" s="3"/>
      <c r="L62" s="3"/>
    </row>
    <row r="63" spans="5:12" ht="11.25">
      <c r="E63" s="3"/>
      <c r="F63" s="3"/>
      <c r="G63" s="3"/>
      <c r="H63" s="3"/>
      <c r="I63" s="3"/>
      <c r="J63" s="3"/>
      <c r="K63" s="3"/>
      <c r="L63" s="3"/>
    </row>
    <row r="64" spans="5:12" ht="11.25">
      <c r="E64" s="3"/>
      <c r="F64" s="3"/>
      <c r="G64" s="3"/>
      <c r="H64" s="3"/>
      <c r="I64" s="3"/>
      <c r="J64" s="3"/>
      <c r="K64" s="3"/>
      <c r="L64" s="3"/>
    </row>
    <row r="65" spans="5:12" ht="11.25">
      <c r="E65" s="3"/>
      <c r="F65" s="3"/>
      <c r="G65" s="3"/>
      <c r="H65" s="3"/>
      <c r="I65" s="3"/>
      <c r="J65" s="3"/>
      <c r="K65" s="3"/>
      <c r="L65" s="3"/>
    </row>
    <row r="66" spans="5:12" ht="11.25">
      <c r="E66" s="3"/>
      <c r="F66" s="3"/>
      <c r="G66" s="3"/>
      <c r="H66" s="3"/>
      <c r="I66" s="3"/>
      <c r="J66" s="3"/>
      <c r="K66" s="3"/>
      <c r="L66" s="3"/>
    </row>
    <row r="67" spans="5:12" ht="11.25">
      <c r="E67" s="3"/>
      <c r="F67" s="3"/>
      <c r="G67" s="3"/>
      <c r="H67" s="3"/>
      <c r="I67" s="3"/>
      <c r="J67" s="3"/>
      <c r="K67" s="3"/>
      <c r="L67" s="3"/>
    </row>
    <row r="68" spans="5:12" ht="11.25">
      <c r="E68" s="3"/>
      <c r="F68" s="3"/>
      <c r="G68" s="3"/>
      <c r="H68" s="3"/>
      <c r="I68" s="3"/>
      <c r="J68" s="3"/>
      <c r="K68" s="3"/>
      <c r="L68" s="3"/>
    </row>
    <row r="69" spans="5:12" ht="11.25">
      <c r="E69" s="3"/>
      <c r="F69" s="3"/>
      <c r="G69" s="3"/>
      <c r="H69" s="3"/>
      <c r="I69" s="3"/>
      <c r="J69" s="3"/>
      <c r="K69" s="3"/>
      <c r="L69" s="3"/>
    </row>
    <row r="70" spans="5:12" ht="11.25">
      <c r="E70" s="3"/>
      <c r="F70" s="3"/>
      <c r="G70" s="3"/>
      <c r="H70" s="3"/>
      <c r="I70" s="3"/>
      <c r="J70" s="3"/>
      <c r="K70" s="3"/>
      <c r="L70" s="3"/>
    </row>
    <row r="71" spans="5:12" ht="11.25">
      <c r="E71" s="3"/>
      <c r="F71" s="3"/>
      <c r="G71" s="3"/>
      <c r="H71" s="3"/>
      <c r="I71" s="3"/>
      <c r="J71" s="3"/>
      <c r="K71" s="3"/>
      <c r="L71" s="3"/>
    </row>
    <row r="72" spans="5:12" ht="11.25">
      <c r="E72" s="3"/>
      <c r="F72" s="3"/>
      <c r="G72" s="3"/>
      <c r="H72" s="3"/>
      <c r="I72" s="3"/>
      <c r="J72" s="3"/>
      <c r="K72" s="3"/>
      <c r="L72" s="3"/>
    </row>
    <row r="73" spans="5:12" ht="11.25">
      <c r="E73" s="3"/>
      <c r="F73" s="3"/>
      <c r="G73" s="3"/>
      <c r="H73" s="3"/>
      <c r="I73" s="3"/>
      <c r="J73" s="3"/>
      <c r="K73" s="3"/>
      <c r="L73" s="3"/>
    </row>
    <row r="74" spans="5:12" ht="11.25">
      <c r="E74" s="3"/>
      <c r="F74" s="3"/>
      <c r="G74" s="3"/>
      <c r="H74" s="3"/>
      <c r="I74" s="3"/>
      <c r="J74" s="3"/>
      <c r="K74" s="3"/>
      <c r="L74" s="3"/>
    </row>
    <row r="75" spans="5:12" ht="11.25">
      <c r="E75" s="3"/>
      <c r="F75" s="3"/>
      <c r="G75" s="3"/>
      <c r="H75" s="3"/>
      <c r="I75" s="3"/>
      <c r="J75" s="3"/>
      <c r="K75" s="3"/>
      <c r="L75" s="3"/>
    </row>
    <row r="76" spans="5:12" ht="11.25">
      <c r="E76" s="3"/>
      <c r="F76" s="3"/>
      <c r="G76" s="3"/>
      <c r="H76" s="3"/>
      <c r="I76" s="3"/>
      <c r="J76" s="3"/>
      <c r="K76" s="3"/>
      <c r="L76" s="3"/>
    </row>
    <row r="77" spans="5:12" ht="11.25">
      <c r="E77" s="3"/>
      <c r="F77" s="3"/>
      <c r="G77" s="3"/>
      <c r="H77" s="3"/>
      <c r="I77" s="3"/>
      <c r="J77" s="3"/>
      <c r="K77" s="3"/>
      <c r="L77" s="3"/>
    </row>
    <row r="78" spans="5:12" ht="11.25">
      <c r="E78" s="3"/>
      <c r="F78" s="3"/>
      <c r="G78" s="3"/>
      <c r="H78" s="3"/>
      <c r="I78" s="3"/>
      <c r="J78" s="3"/>
      <c r="K78" s="3"/>
      <c r="L78" s="3"/>
    </row>
    <row r="79" spans="5:12" ht="11.25">
      <c r="E79" s="3"/>
      <c r="F79" s="3"/>
      <c r="G79" s="3"/>
      <c r="H79" s="3"/>
      <c r="I79" s="3"/>
      <c r="J79" s="3"/>
      <c r="K79" s="3"/>
      <c r="L79" s="3"/>
    </row>
    <row r="80" spans="5:12" ht="11.25">
      <c r="E80" s="3"/>
      <c r="F80" s="3"/>
      <c r="G80" s="3"/>
      <c r="H80" s="3"/>
      <c r="I80" s="3"/>
      <c r="J80" s="3"/>
      <c r="K80" s="3"/>
      <c r="L80" s="3"/>
    </row>
    <row r="81" spans="5:12" ht="11.25">
      <c r="E81" s="3"/>
      <c r="F81" s="3"/>
      <c r="G81" s="3"/>
      <c r="H81" s="3"/>
      <c r="I81" s="3"/>
      <c r="J81" s="3"/>
      <c r="K81" s="3"/>
      <c r="L81" s="3"/>
    </row>
    <row r="82" spans="5:12" ht="11.25">
      <c r="E82" s="3"/>
      <c r="F82" s="3"/>
      <c r="G82" s="3"/>
      <c r="H82" s="3"/>
      <c r="I82" s="3"/>
      <c r="J82" s="3"/>
      <c r="K82" s="3"/>
      <c r="L82" s="3"/>
    </row>
    <row r="83" spans="5:12" ht="11.25">
      <c r="E83" s="3"/>
      <c r="F83" s="3"/>
      <c r="G83" s="3"/>
      <c r="H83" s="3"/>
      <c r="I83" s="3"/>
      <c r="J83" s="3"/>
      <c r="K83" s="3"/>
      <c r="L83" s="3"/>
    </row>
    <row r="84" spans="5:12" ht="11.25">
      <c r="E84" s="3"/>
      <c r="F84" s="3"/>
      <c r="G84" s="3"/>
      <c r="H84" s="3"/>
      <c r="I84" s="3"/>
      <c r="J84" s="3"/>
      <c r="K84" s="3"/>
      <c r="L84" s="3"/>
    </row>
    <row r="85" spans="5:12" ht="11.25">
      <c r="E85" s="3"/>
      <c r="F85" s="3"/>
      <c r="G85" s="3"/>
      <c r="H85" s="3"/>
      <c r="I85" s="3"/>
      <c r="J85" s="3"/>
      <c r="K85" s="3"/>
      <c r="L85" s="3"/>
    </row>
    <row r="86" spans="5:12" ht="11.25">
      <c r="E86" s="3"/>
      <c r="F86" s="3"/>
      <c r="G86" s="3"/>
      <c r="H86" s="3"/>
      <c r="I86" s="3"/>
      <c r="J86" s="3"/>
      <c r="K86" s="3"/>
      <c r="L86" s="3"/>
    </row>
    <row r="87" spans="5:12" ht="11.25">
      <c r="E87" s="3"/>
      <c r="F87" s="3"/>
      <c r="G87" s="3"/>
      <c r="H87" s="3"/>
      <c r="I87" s="3"/>
      <c r="J87" s="3"/>
      <c r="K87" s="3"/>
      <c r="L87" s="3"/>
    </row>
    <row r="88" spans="5:12" ht="11.25">
      <c r="E88" s="3"/>
      <c r="F88" s="3"/>
      <c r="G88" s="3"/>
      <c r="H88" s="3"/>
      <c r="I88" s="3"/>
      <c r="J88" s="3"/>
      <c r="K88" s="3"/>
      <c r="L88" s="3"/>
    </row>
    <row r="89" spans="5:12" ht="11.25">
      <c r="E89" s="3"/>
      <c r="F89" s="3"/>
      <c r="G89" s="3"/>
      <c r="H89" s="3"/>
      <c r="I89" s="3"/>
      <c r="J89" s="3"/>
      <c r="K89" s="3"/>
      <c r="L89" s="3"/>
    </row>
    <row r="90" spans="5:12" ht="11.25">
      <c r="E90" s="3"/>
      <c r="F90" s="3"/>
      <c r="G90" s="3"/>
      <c r="H90" s="3"/>
      <c r="I90" s="3"/>
      <c r="J90" s="3"/>
      <c r="K90" s="3"/>
      <c r="L90" s="3"/>
    </row>
    <row r="91" spans="5:12" ht="11.25">
      <c r="E91" s="3"/>
      <c r="F91" s="3"/>
      <c r="G91" s="3"/>
      <c r="H91" s="3"/>
      <c r="I91" s="3"/>
      <c r="J91" s="3"/>
      <c r="K91" s="3"/>
      <c r="L91" s="3"/>
    </row>
    <row r="92" spans="5:12" ht="11.25">
      <c r="E92" s="3"/>
      <c r="F92" s="3"/>
      <c r="G92" s="3"/>
      <c r="H92" s="3"/>
      <c r="I92" s="3"/>
      <c r="J92" s="3"/>
      <c r="K92" s="3"/>
      <c r="L92" s="3"/>
    </row>
    <row r="93" spans="5:12" ht="11.25">
      <c r="E93" s="3"/>
      <c r="F93" s="3"/>
      <c r="G93" s="3"/>
      <c r="H93" s="3"/>
      <c r="I93" s="3"/>
      <c r="J93" s="3"/>
      <c r="K93" s="3"/>
      <c r="L93" s="3"/>
    </row>
    <row r="94" spans="5:12" ht="11.25">
      <c r="E94" s="3"/>
      <c r="F94" s="3"/>
      <c r="G94" s="3"/>
      <c r="H94" s="3"/>
      <c r="I94" s="3"/>
      <c r="J94" s="3"/>
      <c r="K94" s="3"/>
      <c r="L94" s="3"/>
    </row>
    <row r="95" spans="5:12" ht="11.25">
      <c r="E95" s="3"/>
      <c r="F95" s="3"/>
      <c r="G95" s="3"/>
      <c r="H95" s="3"/>
      <c r="I95" s="3"/>
      <c r="J95" s="3"/>
      <c r="K95" s="3"/>
      <c r="L95" s="3"/>
    </row>
    <row r="96" spans="5:12" ht="11.25">
      <c r="E96" s="3"/>
      <c r="F96" s="3"/>
      <c r="G96" s="3"/>
      <c r="H96" s="3"/>
      <c r="I96" s="3"/>
      <c r="J96" s="3"/>
      <c r="K96" s="3"/>
      <c r="L96" s="3"/>
    </row>
    <row r="97" spans="5:12" ht="11.25">
      <c r="E97" s="3"/>
      <c r="F97" s="3"/>
      <c r="G97" s="3"/>
      <c r="H97" s="3"/>
      <c r="I97" s="3"/>
      <c r="J97" s="3"/>
      <c r="K97" s="3"/>
      <c r="L97" s="3"/>
    </row>
    <row r="98" spans="5:12" ht="11.25">
      <c r="E98" s="3"/>
      <c r="F98" s="3"/>
      <c r="G98" s="3"/>
      <c r="H98" s="3"/>
      <c r="I98" s="3"/>
      <c r="J98" s="3"/>
      <c r="K98" s="3"/>
      <c r="L98" s="3"/>
    </row>
    <row r="99" spans="5:12" ht="11.25">
      <c r="E99" s="3"/>
      <c r="F99" s="3"/>
      <c r="G99" s="3"/>
      <c r="H99" s="3"/>
      <c r="I99" s="3"/>
      <c r="J99" s="3"/>
      <c r="K99" s="3"/>
      <c r="L99" s="3"/>
    </row>
    <row r="100" spans="5:12" ht="11.25">
      <c r="E100" s="3"/>
      <c r="F100" s="3"/>
      <c r="G100" s="3"/>
      <c r="H100" s="3"/>
      <c r="I100" s="3"/>
      <c r="J100" s="3"/>
      <c r="K100" s="3"/>
      <c r="L100" s="3"/>
    </row>
    <row r="101" spans="5:12" ht="11.25">
      <c r="E101" s="3"/>
      <c r="F101" s="3"/>
      <c r="G101" s="3"/>
      <c r="H101" s="3"/>
      <c r="I101" s="3"/>
      <c r="J101" s="3"/>
      <c r="K101" s="3"/>
      <c r="L101" s="3"/>
    </row>
    <row r="102" spans="5:12" ht="11.25">
      <c r="E102" s="3"/>
      <c r="F102" s="3"/>
      <c r="G102" s="3"/>
      <c r="H102" s="3"/>
      <c r="I102" s="3"/>
      <c r="J102" s="3"/>
      <c r="K102" s="3"/>
      <c r="L102" s="3"/>
    </row>
    <row r="103" spans="5:12" ht="11.25">
      <c r="E103" s="3"/>
      <c r="F103" s="3"/>
      <c r="G103" s="3"/>
      <c r="H103" s="3"/>
      <c r="I103" s="3"/>
      <c r="J103" s="3"/>
      <c r="K103" s="3"/>
      <c r="L103" s="3"/>
    </row>
    <row r="104" spans="5:12" ht="11.25">
      <c r="E104" s="3"/>
      <c r="F104" s="3"/>
      <c r="G104" s="3"/>
      <c r="H104" s="3"/>
      <c r="I104" s="3"/>
      <c r="J104" s="3"/>
      <c r="K104" s="3"/>
      <c r="L104" s="3"/>
    </row>
    <row r="105" spans="5:12" ht="11.25">
      <c r="E105" s="3"/>
      <c r="F105" s="3"/>
      <c r="G105" s="3"/>
      <c r="H105" s="3"/>
      <c r="I105" s="3"/>
      <c r="J105" s="3"/>
      <c r="K105" s="3"/>
      <c r="L105" s="3"/>
    </row>
    <row r="106" spans="5:12" ht="11.25">
      <c r="E106" s="3"/>
      <c r="F106" s="3"/>
      <c r="G106" s="3"/>
      <c r="H106" s="3"/>
      <c r="I106" s="3"/>
      <c r="J106" s="3"/>
      <c r="K106" s="3"/>
      <c r="L106" s="3"/>
    </row>
    <row r="107" spans="5:12" ht="11.25">
      <c r="E107" s="3"/>
      <c r="F107" s="3"/>
      <c r="G107" s="3"/>
      <c r="H107" s="3"/>
      <c r="I107" s="3"/>
      <c r="J107" s="3"/>
      <c r="K107" s="3"/>
      <c r="L107" s="3"/>
    </row>
    <row r="108" spans="5:12" ht="11.25">
      <c r="E108" s="3"/>
      <c r="F108" s="3"/>
      <c r="G108" s="3"/>
      <c r="H108" s="3"/>
      <c r="I108" s="3"/>
      <c r="J108" s="3"/>
      <c r="K108" s="3"/>
      <c r="L108" s="3"/>
    </row>
    <row r="109" spans="5:12" ht="11.25">
      <c r="E109" s="3"/>
      <c r="F109" s="3"/>
      <c r="G109" s="3"/>
      <c r="H109" s="3"/>
      <c r="I109" s="3"/>
      <c r="J109" s="3"/>
      <c r="K109" s="3"/>
      <c r="L109" s="3"/>
    </row>
    <row r="110" spans="5:12" ht="11.25">
      <c r="E110" s="3"/>
      <c r="F110" s="3"/>
      <c r="G110" s="3"/>
      <c r="H110" s="3"/>
      <c r="I110" s="3"/>
      <c r="J110" s="3"/>
      <c r="K110" s="3"/>
      <c r="L110" s="3"/>
    </row>
    <row r="111" spans="5:12" ht="11.25">
      <c r="E111" s="3"/>
      <c r="F111" s="3"/>
      <c r="G111" s="3"/>
      <c r="H111" s="3"/>
      <c r="I111" s="3"/>
      <c r="J111" s="3"/>
      <c r="K111" s="3"/>
      <c r="L111" s="3"/>
    </row>
    <row r="112" spans="5:12" ht="11.25">
      <c r="E112" s="3"/>
      <c r="F112" s="3"/>
      <c r="G112" s="3"/>
      <c r="H112" s="3"/>
      <c r="I112" s="3"/>
      <c r="J112" s="3"/>
      <c r="K112" s="3"/>
      <c r="L112" s="3"/>
    </row>
    <row r="113" spans="5:12" ht="11.25">
      <c r="E113" s="3"/>
      <c r="F113" s="3"/>
      <c r="G113" s="3"/>
      <c r="H113" s="3"/>
      <c r="I113" s="3"/>
      <c r="J113" s="3"/>
      <c r="K113" s="3"/>
      <c r="L113" s="3"/>
    </row>
    <row r="114" spans="5:12" ht="11.25">
      <c r="E114" s="3"/>
      <c r="F114" s="3"/>
      <c r="G114" s="3"/>
      <c r="H114" s="3"/>
      <c r="I114" s="3"/>
      <c r="J114" s="3"/>
      <c r="K114" s="3"/>
      <c r="L114" s="3"/>
    </row>
    <row r="115" spans="5:12" ht="11.25">
      <c r="E115" s="3"/>
      <c r="F115" s="3"/>
      <c r="G115" s="3"/>
      <c r="H115" s="3"/>
      <c r="I115" s="3"/>
      <c r="J115" s="3"/>
      <c r="K115" s="3"/>
      <c r="L115" s="3"/>
    </row>
    <row r="116" spans="5:12" ht="11.25">
      <c r="E116" s="3"/>
      <c r="F116" s="3"/>
      <c r="G116" s="3"/>
      <c r="H116" s="3"/>
      <c r="I116" s="3"/>
      <c r="J116" s="3"/>
      <c r="K116" s="3"/>
      <c r="L116" s="3"/>
    </row>
    <row r="117" spans="5:12" ht="11.25">
      <c r="E117" s="3"/>
      <c r="F117" s="3"/>
      <c r="G117" s="3"/>
      <c r="H117" s="3"/>
      <c r="I117" s="3"/>
      <c r="J117" s="3"/>
      <c r="K117" s="3"/>
      <c r="L117" s="3"/>
    </row>
    <row r="118" spans="5:12" ht="11.25">
      <c r="E118" s="3"/>
      <c r="F118" s="3"/>
      <c r="G118" s="3"/>
      <c r="H118" s="3"/>
      <c r="I118" s="3"/>
      <c r="J118" s="3"/>
      <c r="K118" s="3"/>
      <c r="L118" s="3"/>
    </row>
    <row r="119" spans="5:12" ht="11.25">
      <c r="E119" s="3"/>
      <c r="F119" s="3"/>
      <c r="G119" s="3"/>
      <c r="H119" s="3"/>
      <c r="I119" s="3"/>
      <c r="J119" s="3"/>
      <c r="K119" s="3"/>
      <c r="L119" s="3"/>
    </row>
    <row r="120" spans="5:12" ht="11.25">
      <c r="E120" s="3"/>
      <c r="F120" s="3"/>
      <c r="G120" s="3"/>
      <c r="H120" s="3"/>
      <c r="I120" s="3"/>
      <c r="J120" s="3"/>
      <c r="K120" s="3"/>
      <c r="L120" s="3"/>
    </row>
    <row r="121" spans="5:12" ht="11.25">
      <c r="E121" s="3"/>
      <c r="F121" s="3"/>
      <c r="G121" s="3"/>
      <c r="H121" s="3"/>
      <c r="I121" s="3"/>
      <c r="J121" s="3"/>
      <c r="K121" s="3"/>
      <c r="L121" s="3"/>
    </row>
    <row r="122" spans="5:12" ht="11.25">
      <c r="E122" s="3"/>
      <c r="F122" s="3"/>
      <c r="G122" s="3"/>
      <c r="H122" s="3"/>
      <c r="I122" s="3"/>
      <c r="J122" s="3"/>
      <c r="K122" s="3"/>
      <c r="L122" s="3"/>
    </row>
    <row r="123" spans="5:12" ht="11.25">
      <c r="E123" s="3"/>
      <c r="F123" s="3"/>
      <c r="G123" s="3"/>
      <c r="H123" s="3"/>
      <c r="I123" s="3"/>
      <c r="J123" s="3"/>
      <c r="K123" s="3"/>
      <c r="L123" s="3"/>
    </row>
    <row r="124" spans="5:12" ht="11.25">
      <c r="E124" s="3"/>
      <c r="F124" s="3"/>
      <c r="G124" s="3"/>
      <c r="H124" s="3"/>
      <c r="I124" s="3"/>
      <c r="J124" s="3"/>
      <c r="K124" s="3"/>
      <c r="L124" s="3"/>
    </row>
    <row r="125" spans="5:12" ht="11.25">
      <c r="E125" s="3"/>
      <c r="F125" s="3"/>
      <c r="G125" s="3"/>
      <c r="H125" s="3"/>
      <c r="I125" s="3"/>
      <c r="J125" s="3"/>
      <c r="K125" s="3"/>
      <c r="L125" s="3"/>
    </row>
    <row r="126" spans="5:12" ht="11.25">
      <c r="E126" s="3"/>
      <c r="F126" s="3"/>
      <c r="G126" s="3"/>
      <c r="H126" s="3"/>
      <c r="I126" s="3"/>
      <c r="J126" s="3"/>
      <c r="K126" s="3"/>
      <c r="L126" s="3"/>
    </row>
    <row r="127" spans="5:12" ht="11.25">
      <c r="E127" s="3"/>
      <c r="F127" s="3"/>
      <c r="G127" s="3"/>
      <c r="H127" s="3"/>
      <c r="I127" s="3"/>
      <c r="J127" s="3"/>
      <c r="K127" s="3"/>
      <c r="L127" s="3"/>
    </row>
    <row r="128" spans="5:12" ht="11.25">
      <c r="E128" s="3"/>
      <c r="F128" s="3"/>
      <c r="G128" s="3"/>
      <c r="H128" s="3"/>
      <c r="I128" s="3"/>
      <c r="J128" s="3"/>
      <c r="K128" s="3"/>
      <c r="L128" s="3"/>
    </row>
    <row r="129" spans="5:12" ht="11.25">
      <c r="E129" s="3"/>
      <c r="F129" s="3"/>
      <c r="G129" s="3"/>
      <c r="H129" s="3"/>
      <c r="I129" s="3"/>
      <c r="J129" s="3"/>
      <c r="K129" s="3"/>
      <c r="L129" s="3"/>
    </row>
    <row r="130" spans="5:12" ht="11.25">
      <c r="E130" s="3"/>
      <c r="F130" s="3"/>
      <c r="G130" s="3"/>
      <c r="H130" s="3"/>
      <c r="I130" s="3"/>
      <c r="J130" s="3"/>
      <c r="K130" s="3"/>
      <c r="L130" s="3"/>
    </row>
    <row r="131" spans="5:12" ht="11.25">
      <c r="E131" s="3"/>
      <c r="F131" s="3"/>
      <c r="G131" s="3"/>
      <c r="H131" s="3"/>
      <c r="I131" s="3"/>
      <c r="J131" s="3"/>
      <c r="K131" s="3"/>
      <c r="L131" s="3"/>
    </row>
    <row r="132" spans="5:12" ht="11.25">
      <c r="E132" s="3"/>
      <c r="F132" s="3"/>
      <c r="G132" s="3"/>
      <c r="H132" s="3"/>
      <c r="I132" s="3"/>
      <c r="J132" s="3"/>
      <c r="K132" s="3"/>
      <c r="L132" s="3"/>
    </row>
    <row r="133" spans="5:12" ht="11.25">
      <c r="E133" s="3"/>
      <c r="F133" s="3"/>
      <c r="G133" s="3"/>
      <c r="H133" s="3"/>
      <c r="I133" s="3"/>
      <c r="J133" s="3"/>
      <c r="K133" s="3"/>
      <c r="L133" s="3"/>
    </row>
    <row r="134" spans="5:12" ht="11.25">
      <c r="E134" s="3"/>
      <c r="F134" s="3"/>
      <c r="G134" s="3"/>
      <c r="H134" s="3"/>
      <c r="I134" s="3"/>
      <c r="J134" s="3"/>
      <c r="K134" s="3"/>
      <c r="L134" s="3"/>
    </row>
    <row r="135" spans="5:12" ht="11.25">
      <c r="E135" s="3"/>
      <c r="F135" s="3"/>
      <c r="G135" s="3"/>
      <c r="H135" s="3"/>
      <c r="I135" s="3"/>
      <c r="J135" s="3"/>
      <c r="K135" s="3"/>
      <c r="L135" s="3"/>
    </row>
    <row r="136" spans="5:12" ht="11.25">
      <c r="E136" s="3"/>
      <c r="F136" s="3"/>
      <c r="G136" s="3"/>
      <c r="H136" s="3"/>
      <c r="I136" s="3"/>
      <c r="J136" s="3"/>
      <c r="K136" s="3"/>
      <c r="L136" s="3"/>
    </row>
    <row r="137" spans="5:12" ht="11.25">
      <c r="E137" s="3"/>
      <c r="F137" s="3"/>
      <c r="G137" s="3"/>
      <c r="H137" s="3"/>
      <c r="I137" s="3"/>
      <c r="J137" s="3"/>
      <c r="K137" s="3"/>
      <c r="L137" s="3"/>
    </row>
    <row r="138" spans="5:12" ht="11.25">
      <c r="E138" s="3"/>
      <c r="F138" s="3"/>
      <c r="G138" s="3"/>
      <c r="H138" s="3"/>
      <c r="I138" s="3"/>
      <c r="J138" s="3"/>
      <c r="K138" s="3"/>
      <c r="L138" s="3"/>
    </row>
    <row r="139" spans="5:12" ht="11.25">
      <c r="E139" s="3"/>
      <c r="F139" s="3"/>
      <c r="G139" s="3"/>
      <c r="H139" s="3"/>
      <c r="I139" s="3"/>
      <c r="J139" s="3"/>
      <c r="K139" s="3"/>
      <c r="L139" s="3"/>
    </row>
    <row r="140" spans="5:12" ht="11.25">
      <c r="E140" s="3"/>
      <c r="F140" s="3"/>
      <c r="G140" s="3"/>
      <c r="H140" s="3"/>
      <c r="I140" s="3"/>
      <c r="J140" s="3"/>
      <c r="K140" s="3"/>
      <c r="L140" s="3"/>
    </row>
    <row r="141" spans="5:12" ht="11.25">
      <c r="E141" s="3"/>
      <c r="F141" s="3"/>
      <c r="G141" s="3"/>
      <c r="H141" s="3"/>
      <c r="I141" s="3"/>
      <c r="J141" s="3"/>
      <c r="K141" s="3"/>
      <c r="L141" s="3"/>
    </row>
    <row r="142" spans="5:12" ht="11.25">
      <c r="E142" s="3"/>
      <c r="F142" s="3"/>
      <c r="G142" s="3"/>
      <c r="H142" s="3"/>
      <c r="I142" s="3"/>
      <c r="J142" s="3"/>
      <c r="K142" s="3"/>
      <c r="L142" s="3"/>
    </row>
    <row r="143" spans="5:12" ht="11.25">
      <c r="E143" s="3"/>
      <c r="F143" s="3"/>
      <c r="G143" s="3"/>
      <c r="H143" s="3"/>
      <c r="I143" s="3"/>
      <c r="J143" s="3"/>
      <c r="K143" s="3"/>
      <c r="L143" s="3"/>
    </row>
    <row r="144" spans="5:12" ht="11.25">
      <c r="E144" s="3"/>
      <c r="F144" s="3"/>
      <c r="G144" s="3"/>
      <c r="H144" s="3"/>
      <c r="I144" s="3"/>
      <c r="J144" s="3"/>
      <c r="K144" s="3"/>
      <c r="L144" s="3"/>
    </row>
    <row r="145" spans="5:12" ht="11.25">
      <c r="E145" s="3"/>
      <c r="F145" s="3"/>
      <c r="G145" s="3"/>
      <c r="H145" s="3"/>
      <c r="I145" s="3"/>
      <c r="J145" s="3"/>
      <c r="K145" s="3"/>
      <c r="L145" s="3"/>
    </row>
    <row r="146" spans="5:12" ht="11.25">
      <c r="E146" s="3"/>
      <c r="F146" s="3"/>
      <c r="G146" s="3"/>
      <c r="H146" s="3"/>
      <c r="I146" s="3"/>
      <c r="J146" s="3"/>
      <c r="K146" s="3"/>
      <c r="L146" s="3"/>
    </row>
    <row r="147" spans="5:12" ht="11.25">
      <c r="E147" s="3"/>
      <c r="F147" s="3"/>
      <c r="G147" s="3"/>
      <c r="H147" s="3"/>
      <c r="I147" s="3"/>
      <c r="J147" s="3"/>
      <c r="K147" s="3"/>
      <c r="L147" s="3"/>
    </row>
    <row r="148" spans="5:12" ht="11.25">
      <c r="E148" s="3"/>
      <c r="F148" s="3"/>
      <c r="G148" s="3"/>
      <c r="H148" s="3"/>
      <c r="I148" s="3"/>
      <c r="J148" s="3"/>
      <c r="K148" s="3"/>
      <c r="L148" s="3"/>
    </row>
    <row r="149" spans="5:12" ht="11.25">
      <c r="E149" s="3"/>
      <c r="F149" s="3"/>
      <c r="G149" s="3"/>
      <c r="H149" s="3"/>
      <c r="I149" s="3"/>
      <c r="J149" s="3"/>
      <c r="K149" s="3"/>
      <c r="L149" s="3"/>
    </row>
    <row r="150" spans="5:12" ht="11.25">
      <c r="E150" s="3"/>
      <c r="F150" s="3"/>
      <c r="G150" s="3"/>
      <c r="H150" s="3"/>
      <c r="I150" s="3"/>
      <c r="J150" s="3"/>
      <c r="K150" s="3"/>
      <c r="L150" s="3"/>
    </row>
    <row r="151" spans="5:12" ht="11.25">
      <c r="E151" s="3"/>
      <c r="F151" s="3"/>
      <c r="G151" s="3"/>
      <c r="H151" s="3"/>
      <c r="I151" s="3"/>
      <c r="J151" s="3"/>
      <c r="K151" s="3"/>
      <c r="L151" s="3"/>
    </row>
    <row r="152" spans="5:12" ht="11.25">
      <c r="E152" s="3"/>
      <c r="F152" s="3"/>
      <c r="G152" s="3"/>
      <c r="H152" s="3"/>
      <c r="I152" s="3"/>
      <c r="J152" s="3"/>
      <c r="K152" s="3"/>
      <c r="L152" s="3"/>
    </row>
    <row r="153" spans="5:12" ht="11.25">
      <c r="E153" s="3"/>
      <c r="F153" s="3"/>
      <c r="G153" s="3"/>
      <c r="H153" s="3"/>
      <c r="I153" s="3"/>
      <c r="J153" s="3"/>
      <c r="K153" s="3"/>
      <c r="L153" s="3"/>
    </row>
    <row r="154" spans="5:12" ht="11.25">
      <c r="E154" s="3"/>
      <c r="F154" s="3"/>
      <c r="G154" s="3"/>
      <c r="H154" s="3"/>
      <c r="I154" s="3"/>
      <c r="J154" s="3"/>
      <c r="K154" s="3"/>
      <c r="L154" s="3"/>
    </row>
    <row r="155" spans="5:12" ht="11.25">
      <c r="E155" s="3"/>
      <c r="F155" s="3"/>
      <c r="G155" s="3"/>
      <c r="H155" s="3"/>
      <c r="I155" s="3"/>
      <c r="J155" s="3"/>
      <c r="K155" s="3"/>
      <c r="L155" s="3"/>
    </row>
    <row r="156" spans="5:12" ht="11.25">
      <c r="E156" s="3"/>
      <c r="F156" s="3"/>
      <c r="G156" s="3"/>
      <c r="H156" s="3"/>
      <c r="I156" s="3"/>
      <c r="J156" s="3"/>
      <c r="K156" s="3"/>
      <c r="L156" s="3"/>
    </row>
    <row r="157" spans="5:12" ht="11.25">
      <c r="E157" s="3"/>
      <c r="F157" s="3"/>
      <c r="G157" s="3"/>
      <c r="H157" s="3"/>
      <c r="I157" s="3"/>
      <c r="J157" s="3"/>
      <c r="K157" s="3"/>
      <c r="L157" s="3"/>
    </row>
    <row r="158" spans="5:12" ht="11.25">
      <c r="E158" s="3"/>
      <c r="F158" s="3"/>
      <c r="G158" s="3"/>
      <c r="H158" s="3"/>
      <c r="I158" s="3"/>
      <c r="J158" s="3"/>
      <c r="K158" s="3"/>
      <c r="L158" s="3"/>
    </row>
    <row r="159" spans="5:12" ht="11.25">
      <c r="E159" s="3"/>
      <c r="F159" s="3"/>
      <c r="G159" s="3"/>
      <c r="H159" s="3"/>
      <c r="I159" s="3"/>
      <c r="J159" s="3"/>
      <c r="K159" s="3"/>
      <c r="L159" s="3"/>
    </row>
    <row r="160" spans="5:12" ht="11.25">
      <c r="E160" s="3"/>
      <c r="F160" s="3"/>
      <c r="G160" s="3"/>
      <c r="H160" s="3"/>
      <c r="I160" s="3"/>
      <c r="J160" s="3"/>
      <c r="K160" s="3"/>
      <c r="L160" s="3"/>
    </row>
    <row r="161" spans="5:12" ht="11.25">
      <c r="E161" s="3"/>
      <c r="F161" s="3"/>
      <c r="G161" s="3"/>
      <c r="H161" s="3"/>
      <c r="I161" s="3"/>
      <c r="J161" s="3"/>
      <c r="K161" s="3"/>
      <c r="L161" s="3"/>
    </row>
    <row r="162" spans="5:12" ht="11.25">
      <c r="E162" s="3"/>
      <c r="F162" s="3"/>
      <c r="G162" s="3"/>
      <c r="H162" s="3"/>
      <c r="I162" s="3"/>
      <c r="J162" s="3"/>
      <c r="K162" s="3"/>
      <c r="L162" s="3"/>
    </row>
    <row r="163" spans="5:12" ht="11.25">
      <c r="E163" s="3"/>
      <c r="F163" s="3"/>
      <c r="G163" s="3"/>
      <c r="H163" s="3"/>
      <c r="I163" s="3"/>
      <c r="J163" s="3"/>
      <c r="K163" s="3"/>
      <c r="L163" s="3"/>
    </row>
    <row r="164" spans="5:12" ht="11.25">
      <c r="E164" s="3"/>
      <c r="F164" s="3"/>
      <c r="G164" s="3"/>
      <c r="H164" s="3"/>
      <c r="I164" s="3"/>
      <c r="J164" s="3"/>
      <c r="K164" s="3"/>
      <c r="L164" s="3"/>
    </row>
    <row r="165" spans="5:12" ht="11.25">
      <c r="E165" s="3"/>
      <c r="F165" s="3"/>
      <c r="G165" s="3"/>
      <c r="H165" s="3"/>
      <c r="I165" s="3"/>
      <c r="J165" s="3"/>
      <c r="K165" s="3"/>
      <c r="L165" s="3"/>
    </row>
    <row r="166" spans="5:12" ht="11.25">
      <c r="E166" s="3"/>
      <c r="F166" s="3"/>
      <c r="G166" s="3"/>
      <c r="H166" s="3"/>
      <c r="I166" s="3"/>
      <c r="J166" s="3"/>
      <c r="K166" s="3"/>
      <c r="L166" s="3"/>
    </row>
    <row r="167" spans="5:12" ht="11.25">
      <c r="E167" s="3"/>
      <c r="F167" s="3"/>
      <c r="G167" s="3"/>
      <c r="H167" s="3"/>
      <c r="I167" s="3"/>
      <c r="J167" s="3"/>
      <c r="K167" s="3"/>
      <c r="L167" s="3"/>
    </row>
    <row r="168" spans="5:12" ht="11.25">
      <c r="E168" s="3"/>
      <c r="F168" s="3"/>
      <c r="G168" s="3"/>
      <c r="H168" s="3"/>
      <c r="I168" s="3"/>
      <c r="J168" s="3"/>
      <c r="K168" s="3"/>
      <c r="L168" s="3"/>
    </row>
    <row r="169" spans="5:12" ht="11.25">
      <c r="E169" s="3"/>
      <c r="F169" s="3"/>
      <c r="G169" s="3"/>
      <c r="H169" s="3"/>
      <c r="I169" s="3"/>
      <c r="J169" s="3"/>
      <c r="K169" s="3"/>
      <c r="L169" s="3"/>
    </row>
    <row r="170" spans="5:12" ht="11.25">
      <c r="E170" s="3"/>
      <c r="F170" s="3"/>
      <c r="G170" s="3"/>
      <c r="H170" s="3"/>
      <c r="I170" s="3"/>
      <c r="J170" s="3"/>
      <c r="K170" s="3"/>
      <c r="L170" s="3"/>
    </row>
    <row r="171" spans="5:12" ht="11.25">
      <c r="E171" s="3"/>
      <c r="F171" s="3"/>
      <c r="G171" s="3"/>
      <c r="H171" s="3"/>
      <c r="I171" s="3"/>
      <c r="J171" s="3"/>
      <c r="K171" s="3"/>
      <c r="L171" s="3"/>
    </row>
    <row r="172" spans="5:12" ht="11.25">
      <c r="E172" s="3"/>
      <c r="F172" s="3"/>
      <c r="G172" s="3"/>
      <c r="H172" s="3"/>
      <c r="I172" s="3"/>
      <c r="J172" s="3"/>
      <c r="K172" s="3"/>
      <c r="L172" s="3"/>
    </row>
    <row r="173" spans="5:12" ht="11.25">
      <c r="E173" s="3"/>
      <c r="F173" s="3"/>
      <c r="G173" s="3"/>
      <c r="H173" s="3"/>
      <c r="I173" s="3"/>
      <c r="J173" s="3"/>
      <c r="K173" s="3"/>
      <c r="L173" s="3"/>
    </row>
    <row r="174" spans="5:12" ht="11.25">
      <c r="E174" s="3"/>
      <c r="F174" s="3"/>
      <c r="G174" s="3"/>
      <c r="H174" s="3"/>
      <c r="I174" s="3"/>
      <c r="J174" s="3"/>
      <c r="K174" s="3"/>
      <c r="L174" s="3"/>
    </row>
    <row r="175" spans="5:12" ht="11.25">
      <c r="E175" s="3"/>
      <c r="F175" s="3"/>
      <c r="G175" s="3"/>
      <c r="H175" s="3"/>
      <c r="I175" s="3"/>
      <c r="J175" s="3"/>
      <c r="K175" s="3"/>
      <c r="L175" s="3"/>
    </row>
    <row r="176" spans="5:12" ht="11.25">
      <c r="E176" s="3"/>
      <c r="F176" s="3"/>
      <c r="G176" s="3"/>
      <c r="H176" s="3"/>
      <c r="I176" s="3"/>
      <c r="J176" s="3"/>
      <c r="K176" s="3"/>
      <c r="L176" s="3"/>
    </row>
    <row r="177" spans="5:12" ht="11.25">
      <c r="E177" s="3"/>
      <c r="F177" s="3"/>
      <c r="G177" s="3"/>
      <c r="H177" s="3"/>
      <c r="I177" s="3"/>
      <c r="J177" s="3"/>
      <c r="K177" s="3"/>
      <c r="L177" s="3"/>
    </row>
    <row r="178" spans="5:12" ht="11.25">
      <c r="E178" s="3"/>
      <c r="F178" s="3"/>
      <c r="G178" s="3"/>
      <c r="H178" s="3"/>
      <c r="I178" s="3"/>
      <c r="J178" s="3"/>
      <c r="K178" s="3"/>
      <c r="L178" s="3"/>
    </row>
    <row r="179" spans="5:12" ht="11.25">
      <c r="E179" s="3"/>
      <c r="F179" s="3"/>
      <c r="G179" s="3"/>
      <c r="H179" s="3"/>
      <c r="I179" s="3"/>
      <c r="J179" s="3"/>
      <c r="K179" s="3"/>
      <c r="L179" s="3"/>
    </row>
    <row r="180" spans="5:12" ht="11.25">
      <c r="E180" s="3"/>
      <c r="F180" s="3"/>
      <c r="G180" s="3"/>
      <c r="H180" s="3"/>
      <c r="I180" s="3"/>
      <c r="J180" s="3"/>
      <c r="K180" s="3"/>
      <c r="L180" s="3"/>
    </row>
    <row r="181" spans="5:12" ht="11.25">
      <c r="E181" s="3"/>
      <c r="F181" s="3"/>
      <c r="G181" s="3"/>
      <c r="H181" s="3"/>
      <c r="I181" s="3"/>
      <c r="J181" s="3"/>
      <c r="K181" s="3"/>
      <c r="L181" s="3"/>
    </row>
    <row r="182" spans="5:12" ht="11.25">
      <c r="E182" s="3"/>
      <c r="F182" s="3"/>
      <c r="G182" s="3"/>
      <c r="H182" s="3"/>
      <c r="I182" s="3"/>
      <c r="J182" s="3"/>
      <c r="K182" s="3"/>
      <c r="L182" s="3"/>
    </row>
    <row r="183" spans="5:12" ht="11.25">
      <c r="E183" s="3"/>
      <c r="F183" s="3"/>
      <c r="G183" s="3"/>
      <c r="H183" s="3"/>
      <c r="I183" s="3"/>
      <c r="J183" s="3"/>
      <c r="K183" s="3"/>
      <c r="L183" s="3"/>
    </row>
    <row r="184" spans="5:12" ht="11.25">
      <c r="E184" s="3"/>
      <c r="F184" s="3"/>
      <c r="G184" s="3"/>
      <c r="H184" s="3"/>
      <c r="I184" s="3"/>
      <c r="J184" s="3"/>
      <c r="K184" s="3"/>
      <c r="L184" s="3"/>
    </row>
    <row r="185" spans="5:12" ht="11.25">
      <c r="E185" s="3"/>
      <c r="F185" s="3"/>
      <c r="G185" s="3"/>
      <c r="H185" s="3"/>
      <c r="I185" s="3"/>
      <c r="J185" s="3"/>
      <c r="K185" s="3"/>
      <c r="L185" s="3"/>
    </row>
    <row r="186" spans="5:12" ht="11.25">
      <c r="E186" s="3"/>
      <c r="F186" s="3"/>
      <c r="G186" s="3"/>
      <c r="H186" s="3"/>
      <c r="I186" s="3"/>
      <c r="J186" s="3"/>
      <c r="K186" s="3"/>
      <c r="L186" s="3"/>
    </row>
    <row r="187" spans="5:12" ht="11.25">
      <c r="E187" s="3"/>
      <c r="F187" s="3"/>
      <c r="G187" s="3"/>
      <c r="H187" s="3"/>
      <c r="I187" s="3"/>
      <c r="J187" s="3"/>
      <c r="K187" s="3"/>
      <c r="L187" s="3"/>
    </row>
    <row r="188" spans="5:12" ht="11.25">
      <c r="E188" s="3"/>
      <c r="F188" s="3"/>
      <c r="G188" s="3"/>
      <c r="H188" s="3"/>
      <c r="I188" s="3"/>
      <c r="J188" s="3"/>
      <c r="K188" s="3"/>
      <c r="L188" s="3"/>
    </row>
    <row r="189" spans="5:12" ht="11.25">
      <c r="E189" s="3"/>
      <c r="F189" s="3"/>
      <c r="G189" s="3"/>
      <c r="H189" s="3"/>
      <c r="I189" s="3"/>
      <c r="J189" s="3"/>
      <c r="K189" s="3"/>
      <c r="L189" s="3"/>
    </row>
    <row r="190" spans="5:12" ht="11.25">
      <c r="E190" s="3"/>
      <c r="F190" s="3"/>
      <c r="G190" s="3"/>
      <c r="H190" s="3"/>
      <c r="I190" s="3"/>
      <c r="J190" s="3"/>
      <c r="K190" s="3"/>
      <c r="L190" s="3"/>
    </row>
    <row r="191" spans="5:12" ht="11.25">
      <c r="E191" s="3"/>
      <c r="F191" s="3"/>
      <c r="G191" s="3"/>
      <c r="H191" s="3"/>
      <c r="I191" s="3"/>
      <c r="J191" s="3"/>
      <c r="K191" s="3"/>
      <c r="L191" s="3"/>
    </row>
    <row r="192" spans="5:12" ht="11.25">
      <c r="E192" s="3"/>
      <c r="F192" s="3"/>
      <c r="G192" s="3"/>
      <c r="H192" s="3"/>
      <c r="I192" s="3"/>
      <c r="J192" s="3"/>
      <c r="K192" s="3"/>
      <c r="L192" s="3"/>
    </row>
    <row r="193" spans="5:12" ht="11.25">
      <c r="E193" s="3"/>
      <c r="F193" s="3"/>
      <c r="G193" s="3"/>
      <c r="H193" s="3"/>
      <c r="I193" s="3"/>
      <c r="J193" s="3"/>
      <c r="K193" s="3"/>
      <c r="L193" s="3"/>
    </row>
    <row r="194" spans="5:12" ht="11.25">
      <c r="E194" s="3"/>
      <c r="F194" s="3"/>
      <c r="G194" s="3"/>
      <c r="H194" s="3"/>
      <c r="I194" s="3"/>
      <c r="J194" s="3"/>
      <c r="K194" s="3"/>
      <c r="L194" s="3"/>
    </row>
    <row r="195" spans="5:12" ht="11.25">
      <c r="E195" s="3"/>
      <c r="F195" s="3"/>
      <c r="G195" s="3"/>
      <c r="H195" s="3"/>
      <c r="I195" s="3"/>
      <c r="J195" s="3"/>
      <c r="K195" s="3"/>
      <c r="L195" s="3"/>
    </row>
    <row r="196" spans="5:12" ht="11.25">
      <c r="E196" s="3"/>
      <c r="F196" s="3"/>
      <c r="G196" s="3"/>
      <c r="H196" s="3"/>
      <c r="I196" s="3"/>
      <c r="J196" s="3"/>
      <c r="K196" s="3"/>
      <c r="L196" s="3"/>
    </row>
    <row r="197" spans="5:12" ht="11.25">
      <c r="E197" s="3"/>
      <c r="F197" s="3"/>
      <c r="G197" s="3"/>
      <c r="H197" s="3"/>
      <c r="I197" s="3"/>
      <c r="J197" s="3"/>
      <c r="K197" s="3"/>
      <c r="L197" s="3"/>
    </row>
    <row r="198" spans="5:12" ht="11.25">
      <c r="E198" s="3"/>
      <c r="F198" s="3"/>
      <c r="G198" s="3"/>
      <c r="H198" s="3"/>
      <c r="I198" s="3"/>
      <c r="J198" s="3"/>
      <c r="K198" s="3"/>
      <c r="L198" s="3"/>
    </row>
    <row r="199" spans="5:12" ht="11.25">
      <c r="E199" s="3"/>
      <c r="F199" s="3"/>
      <c r="G199" s="3"/>
      <c r="H199" s="3"/>
      <c r="I199" s="3"/>
      <c r="J199" s="3"/>
      <c r="K199" s="3"/>
      <c r="L199" s="3"/>
    </row>
    <row r="200" spans="5:12" ht="11.25">
      <c r="E200" s="3"/>
      <c r="F200" s="3"/>
      <c r="G200" s="3"/>
      <c r="H200" s="3"/>
      <c r="I200" s="3"/>
      <c r="J200" s="3"/>
      <c r="K200" s="3"/>
      <c r="L200" s="3"/>
    </row>
    <row r="201" spans="5:12" ht="11.25">
      <c r="E201" s="3"/>
      <c r="F201" s="3"/>
      <c r="G201" s="3"/>
      <c r="H201" s="3"/>
      <c r="I201" s="3"/>
      <c r="J201" s="3"/>
      <c r="K201" s="3"/>
      <c r="L201" s="3"/>
    </row>
    <row r="202" spans="5:12" ht="11.25">
      <c r="E202" s="3"/>
      <c r="F202" s="3"/>
      <c r="G202" s="3"/>
      <c r="H202" s="3"/>
      <c r="I202" s="3"/>
      <c r="J202" s="3"/>
      <c r="K202" s="3"/>
      <c r="L202" s="3"/>
    </row>
    <row r="203" spans="5:12" ht="11.25">
      <c r="E203" s="3"/>
      <c r="F203" s="3"/>
      <c r="G203" s="3"/>
      <c r="H203" s="3"/>
      <c r="I203" s="3"/>
      <c r="J203" s="3"/>
      <c r="K203" s="3"/>
      <c r="L203" s="3"/>
    </row>
    <row r="204" spans="5:12" ht="11.25">
      <c r="E204" s="3"/>
      <c r="F204" s="3"/>
      <c r="G204" s="3"/>
      <c r="H204" s="3"/>
      <c r="I204" s="3"/>
      <c r="J204" s="3"/>
      <c r="K204" s="3"/>
      <c r="L204" s="3"/>
    </row>
    <row r="205" spans="5:12" ht="11.25">
      <c r="E205" s="3"/>
      <c r="F205" s="3"/>
      <c r="G205" s="3"/>
      <c r="H205" s="3"/>
      <c r="I205" s="3"/>
      <c r="J205" s="3"/>
      <c r="K205" s="3"/>
      <c r="L205" s="3"/>
    </row>
    <row r="206" spans="5:12" ht="11.25">
      <c r="E206" s="3"/>
      <c r="F206" s="3"/>
      <c r="G206" s="3"/>
      <c r="H206" s="3"/>
      <c r="I206" s="3"/>
      <c r="J206" s="3"/>
      <c r="K206" s="3"/>
      <c r="L206" s="3"/>
    </row>
    <row r="207" spans="5:12" ht="11.25">
      <c r="E207" s="3"/>
      <c r="F207" s="3"/>
      <c r="G207" s="3"/>
      <c r="H207" s="3"/>
      <c r="I207" s="3"/>
      <c r="J207" s="3"/>
      <c r="K207" s="3"/>
      <c r="L207" s="3"/>
    </row>
    <row r="208" spans="5:12" ht="11.25">
      <c r="E208" s="3"/>
      <c r="F208" s="3"/>
      <c r="G208" s="3"/>
      <c r="H208" s="3"/>
      <c r="I208" s="3"/>
      <c r="J208" s="3"/>
      <c r="K208" s="3"/>
      <c r="L208" s="3"/>
    </row>
    <row r="209" spans="5:12" ht="11.25">
      <c r="E209" s="3"/>
      <c r="F209" s="3"/>
      <c r="G209" s="3"/>
      <c r="H209" s="3"/>
      <c r="I209" s="3"/>
      <c r="J209" s="3"/>
      <c r="K209" s="3"/>
      <c r="L209" s="3"/>
    </row>
    <row r="210" spans="5:12" ht="11.25">
      <c r="E210" s="3"/>
      <c r="F210" s="3"/>
      <c r="G210" s="3"/>
      <c r="H210" s="3"/>
      <c r="I210" s="3"/>
      <c r="J210" s="3"/>
      <c r="K210" s="3"/>
      <c r="L210" s="3"/>
    </row>
    <row r="211" spans="5:12" ht="11.25">
      <c r="E211" s="3"/>
      <c r="F211" s="3"/>
      <c r="G211" s="3"/>
      <c r="H211" s="3"/>
      <c r="I211" s="3"/>
      <c r="J211" s="3"/>
      <c r="K211" s="3"/>
      <c r="L211" s="3"/>
    </row>
    <row r="212" spans="5:12" ht="11.25">
      <c r="E212" s="3"/>
      <c r="F212" s="3"/>
      <c r="G212" s="3"/>
      <c r="H212" s="3"/>
      <c r="I212" s="3"/>
      <c r="J212" s="3"/>
      <c r="K212" s="3"/>
      <c r="L212" s="3"/>
    </row>
    <row r="213" spans="5:12" ht="11.25">
      <c r="E213" s="3"/>
      <c r="F213" s="3"/>
      <c r="G213" s="3"/>
      <c r="H213" s="3"/>
      <c r="I213" s="3"/>
      <c r="J213" s="3"/>
      <c r="K213" s="3"/>
      <c r="L213" s="3"/>
    </row>
    <row r="214" spans="5:12" ht="11.25">
      <c r="E214" s="3"/>
      <c r="F214" s="3"/>
      <c r="G214" s="3"/>
      <c r="H214" s="3"/>
      <c r="I214" s="3"/>
      <c r="J214" s="3"/>
      <c r="K214" s="3"/>
      <c r="L214" s="3"/>
    </row>
    <row r="215" spans="5:12" ht="11.25">
      <c r="E215" s="3"/>
      <c r="F215" s="3"/>
      <c r="G215" s="3"/>
      <c r="H215" s="3"/>
      <c r="I215" s="3"/>
      <c r="J215" s="3"/>
      <c r="K215" s="3"/>
      <c r="L215" s="3"/>
    </row>
    <row r="216" spans="5:12" ht="11.25">
      <c r="E216" s="3"/>
      <c r="F216" s="3"/>
      <c r="G216" s="3"/>
      <c r="H216" s="3"/>
      <c r="I216" s="3"/>
      <c r="J216" s="3"/>
      <c r="K216" s="3"/>
      <c r="L216" s="3"/>
    </row>
    <row r="217" spans="5:12" ht="11.25">
      <c r="E217" s="3"/>
      <c r="F217" s="3"/>
      <c r="G217" s="3"/>
      <c r="H217" s="3"/>
      <c r="I217" s="3"/>
      <c r="J217" s="3"/>
      <c r="K217" s="3"/>
      <c r="L217" s="3"/>
    </row>
    <row r="218" spans="5:12" ht="11.25">
      <c r="E218" s="3"/>
      <c r="F218" s="3"/>
      <c r="G218" s="3"/>
      <c r="H218" s="3"/>
      <c r="I218" s="3"/>
      <c r="J218" s="3"/>
      <c r="K218" s="3"/>
      <c r="L218" s="3"/>
    </row>
    <row r="219" spans="5:12" ht="11.25">
      <c r="E219" s="3"/>
      <c r="F219" s="3"/>
      <c r="G219" s="3"/>
      <c r="H219" s="3"/>
      <c r="I219" s="3"/>
      <c r="J219" s="3"/>
      <c r="K219" s="3"/>
      <c r="L219" s="3"/>
    </row>
    <row r="220" spans="5:12" ht="11.25">
      <c r="E220" s="3"/>
      <c r="F220" s="3"/>
      <c r="G220" s="3"/>
      <c r="H220" s="3"/>
      <c r="I220" s="3"/>
      <c r="J220" s="3"/>
      <c r="K220" s="3"/>
      <c r="L220" s="3"/>
    </row>
    <row r="221" spans="5:12" ht="11.25">
      <c r="E221" s="3"/>
      <c r="F221" s="3"/>
      <c r="G221" s="3"/>
      <c r="H221" s="3"/>
      <c r="I221" s="3"/>
      <c r="J221" s="3"/>
      <c r="K221" s="3"/>
      <c r="L221" s="3"/>
    </row>
    <row r="222" spans="5:12" ht="11.25">
      <c r="E222" s="3"/>
      <c r="F222" s="3"/>
      <c r="G222" s="3"/>
      <c r="H222" s="3"/>
      <c r="I222" s="3"/>
      <c r="J222" s="3"/>
      <c r="K222" s="3"/>
      <c r="L222" s="3"/>
    </row>
    <row r="223" spans="5:12" ht="11.25">
      <c r="E223" s="3"/>
      <c r="F223" s="3"/>
      <c r="G223" s="3"/>
      <c r="H223" s="3"/>
      <c r="I223" s="3"/>
      <c r="J223" s="3"/>
      <c r="K223" s="3"/>
      <c r="L223" s="3"/>
    </row>
    <row r="224" spans="5:12" ht="11.25">
      <c r="E224" s="3"/>
      <c r="F224" s="3"/>
      <c r="G224" s="3"/>
      <c r="H224" s="3"/>
      <c r="I224" s="3"/>
      <c r="J224" s="3"/>
      <c r="K224" s="3"/>
      <c r="L224" s="3"/>
    </row>
    <row r="225" spans="5:12" ht="11.25">
      <c r="E225" s="3"/>
      <c r="F225" s="3"/>
      <c r="G225" s="3"/>
      <c r="H225" s="3"/>
      <c r="I225" s="3"/>
      <c r="J225" s="3"/>
      <c r="K225" s="3"/>
      <c r="L225" s="3"/>
    </row>
    <row r="226" spans="5:12" ht="11.25">
      <c r="E226" s="3"/>
      <c r="F226" s="3"/>
      <c r="G226" s="3"/>
      <c r="H226" s="3"/>
      <c r="I226" s="3"/>
      <c r="J226" s="3"/>
      <c r="K226" s="3"/>
      <c r="L226" s="3"/>
    </row>
    <row r="227" spans="5:12" ht="11.25">
      <c r="E227" s="3"/>
      <c r="F227" s="3"/>
      <c r="G227" s="3"/>
      <c r="H227" s="3"/>
      <c r="I227" s="3"/>
      <c r="J227" s="3"/>
      <c r="K227" s="3"/>
      <c r="L227" s="3"/>
    </row>
    <row r="228" spans="5:12" ht="11.25">
      <c r="E228" s="3"/>
      <c r="F228" s="3"/>
      <c r="G228" s="3"/>
      <c r="H228" s="3"/>
      <c r="I228" s="3"/>
      <c r="J228" s="3"/>
      <c r="K228" s="3"/>
      <c r="L228" s="3"/>
    </row>
    <row r="229" spans="5:12" ht="11.25">
      <c r="E229" s="3"/>
      <c r="F229" s="3"/>
      <c r="G229" s="3"/>
      <c r="H229" s="3"/>
      <c r="I229" s="3"/>
      <c r="J229" s="3"/>
      <c r="K229" s="3"/>
      <c r="L229" s="3"/>
    </row>
    <row r="230" spans="5:12" ht="11.25">
      <c r="E230" s="3"/>
      <c r="F230" s="3"/>
      <c r="G230" s="3"/>
      <c r="H230" s="3"/>
      <c r="I230" s="3"/>
      <c r="J230" s="3"/>
      <c r="K230" s="3"/>
      <c r="L230" s="3"/>
    </row>
    <row r="231" spans="5:12" ht="11.25">
      <c r="E231" s="3"/>
      <c r="F231" s="3"/>
      <c r="G231" s="3"/>
      <c r="H231" s="3"/>
      <c r="I231" s="3"/>
      <c r="J231" s="3"/>
      <c r="K231" s="3"/>
      <c r="L231" s="3"/>
    </row>
    <row r="232" spans="5:12" ht="11.25">
      <c r="E232" s="3"/>
      <c r="F232" s="3"/>
      <c r="G232" s="3"/>
      <c r="H232" s="3"/>
      <c r="I232" s="3"/>
      <c r="J232" s="3"/>
      <c r="K232" s="3"/>
      <c r="L232" s="3"/>
    </row>
    <row r="233" spans="5:12" ht="11.25">
      <c r="E233" s="3"/>
      <c r="F233" s="3"/>
      <c r="G233" s="3"/>
      <c r="H233" s="3"/>
      <c r="I233" s="3"/>
      <c r="J233" s="3"/>
      <c r="K233" s="3"/>
      <c r="L233" s="3"/>
    </row>
    <row r="234" spans="5:12" ht="11.25">
      <c r="E234" s="3"/>
      <c r="F234" s="3"/>
      <c r="G234" s="3"/>
      <c r="H234" s="3"/>
      <c r="I234" s="3"/>
      <c r="J234" s="3"/>
      <c r="K234" s="3"/>
      <c r="L234" s="3"/>
    </row>
    <row r="235" spans="5:12" ht="11.25">
      <c r="E235" s="3"/>
      <c r="F235" s="3"/>
      <c r="G235" s="3"/>
      <c r="H235" s="3"/>
      <c r="I235" s="3"/>
      <c r="J235" s="3"/>
      <c r="K235" s="3"/>
      <c r="L235" s="3"/>
    </row>
    <row r="236" spans="5:12" ht="11.25">
      <c r="E236" s="3"/>
      <c r="F236" s="3"/>
      <c r="G236" s="3"/>
      <c r="H236" s="3"/>
      <c r="I236" s="3"/>
      <c r="J236" s="3"/>
      <c r="K236" s="3"/>
      <c r="L236" s="3"/>
    </row>
    <row r="237" spans="5:12" ht="11.25">
      <c r="E237" s="3"/>
      <c r="F237" s="3"/>
      <c r="G237" s="3"/>
      <c r="H237" s="3"/>
      <c r="I237" s="3"/>
      <c r="J237" s="3"/>
      <c r="K237" s="3"/>
      <c r="L237" s="3"/>
    </row>
    <row r="238" spans="5:12" ht="11.25">
      <c r="E238" s="3"/>
      <c r="F238" s="3"/>
      <c r="G238" s="3"/>
      <c r="H238" s="3"/>
      <c r="I238" s="3"/>
      <c r="J238" s="3"/>
      <c r="K238" s="3"/>
      <c r="L238" s="3"/>
    </row>
    <row r="239" spans="5:12" ht="11.25">
      <c r="E239" s="3"/>
      <c r="F239" s="3"/>
      <c r="G239" s="3"/>
      <c r="H239" s="3"/>
      <c r="I239" s="3"/>
      <c r="J239" s="3"/>
      <c r="K239" s="3"/>
      <c r="L239" s="3"/>
    </row>
    <row r="240" spans="5:12" ht="11.25">
      <c r="E240" s="3"/>
      <c r="F240" s="3"/>
      <c r="G240" s="3"/>
      <c r="H240" s="3"/>
      <c r="I240" s="3"/>
      <c r="J240" s="3"/>
      <c r="K240" s="3"/>
      <c r="L240" s="3"/>
    </row>
    <row r="241" spans="5:12" ht="11.25">
      <c r="E241" s="3"/>
      <c r="F241" s="3"/>
      <c r="G241" s="3"/>
      <c r="H241" s="3"/>
      <c r="I241" s="3"/>
      <c r="J241" s="3"/>
      <c r="K241" s="3"/>
      <c r="L241" s="3"/>
    </row>
    <row r="242" spans="5:12" ht="11.25">
      <c r="E242" s="3"/>
      <c r="F242" s="3"/>
      <c r="G242" s="3"/>
      <c r="H242" s="3"/>
      <c r="I242" s="3"/>
      <c r="J242" s="3"/>
      <c r="K242" s="3"/>
      <c r="L242" s="3"/>
    </row>
    <row r="243" spans="5:12" ht="11.25">
      <c r="E243" s="3"/>
      <c r="F243" s="3"/>
      <c r="G243" s="3"/>
      <c r="H243" s="3"/>
      <c r="I243" s="3"/>
      <c r="J243" s="3"/>
      <c r="K243" s="3"/>
      <c r="L243" s="3"/>
    </row>
    <row r="244" spans="5:12" ht="11.25">
      <c r="E244" s="3"/>
      <c r="F244" s="3"/>
      <c r="G244" s="3"/>
      <c r="H244" s="3"/>
      <c r="I244" s="3"/>
      <c r="J244" s="3"/>
      <c r="K244" s="3"/>
      <c r="L244" s="3"/>
    </row>
    <row r="245" spans="5:12" ht="11.25">
      <c r="E245" s="3"/>
      <c r="F245" s="3"/>
      <c r="G245" s="3"/>
      <c r="H245" s="3"/>
      <c r="I245" s="3"/>
      <c r="J245" s="3"/>
      <c r="K245" s="3"/>
      <c r="L245" s="3"/>
    </row>
    <row r="246" spans="5:12" ht="11.25">
      <c r="E246" s="3"/>
      <c r="F246" s="3"/>
      <c r="G246" s="3"/>
      <c r="H246" s="3"/>
      <c r="I246" s="3"/>
      <c r="J246" s="3"/>
      <c r="K246" s="3"/>
      <c r="L246" s="3"/>
    </row>
    <row r="247" spans="5:12" ht="11.25">
      <c r="E247" s="3"/>
      <c r="F247" s="3"/>
      <c r="G247" s="3"/>
      <c r="H247" s="3"/>
      <c r="I247" s="3"/>
      <c r="J247" s="3"/>
      <c r="K247" s="3"/>
      <c r="L247" s="3"/>
    </row>
    <row r="248" spans="5:12" ht="11.25">
      <c r="E248" s="3"/>
      <c r="F248" s="3"/>
      <c r="G248" s="3"/>
      <c r="H248" s="3"/>
      <c r="I248" s="3"/>
      <c r="J248" s="3"/>
      <c r="K248" s="3"/>
      <c r="L248" s="3"/>
    </row>
    <row r="249" spans="5:12" ht="11.25">
      <c r="E249" s="3"/>
      <c r="F249" s="3"/>
      <c r="G249" s="3"/>
      <c r="H249" s="3"/>
      <c r="I249" s="3"/>
      <c r="J249" s="3"/>
      <c r="K249" s="3"/>
      <c r="L249" s="3"/>
    </row>
    <row r="250" spans="5:12" ht="11.25">
      <c r="E250" s="3"/>
      <c r="F250" s="3"/>
      <c r="G250" s="3"/>
      <c r="H250" s="3"/>
      <c r="I250" s="3"/>
      <c r="J250" s="3"/>
      <c r="K250" s="3"/>
      <c r="L250" s="3"/>
    </row>
    <row r="251" spans="5:12" ht="11.25">
      <c r="E251" s="3"/>
      <c r="F251" s="3"/>
      <c r="G251" s="3"/>
      <c r="H251" s="3"/>
      <c r="I251" s="3"/>
      <c r="J251" s="3"/>
      <c r="K251" s="3"/>
      <c r="L251" s="3"/>
    </row>
    <row r="252" spans="5:12" ht="11.25">
      <c r="E252" s="3"/>
      <c r="F252" s="3"/>
      <c r="G252" s="3"/>
      <c r="H252" s="3"/>
      <c r="I252" s="3"/>
      <c r="J252" s="3"/>
      <c r="K252" s="3"/>
      <c r="L252" s="3"/>
    </row>
    <row r="253" spans="5:12" ht="11.25">
      <c r="E253" s="3"/>
      <c r="F253" s="3"/>
      <c r="G253" s="3"/>
      <c r="H253" s="3"/>
      <c r="I253" s="3"/>
      <c r="J253" s="3"/>
      <c r="K253" s="3"/>
      <c r="L253" s="3"/>
    </row>
    <row r="254" spans="5:12" ht="11.25">
      <c r="E254" s="3"/>
      <c r="F254" s="3"/>
      <c r="G254" s="3"/>
      <c r="H254" s="3"/>
      <c r="I254" s="3"/>
      <c r="J254" s="3"/>
      <c r="K254" s="3"/>
      <c r="L254" s="3"/>
    </row>
    <row r="255" spans="5:12" ht="11.25">
      <c r="E255" s="3"/>
      <c r="F255" s="3"/>
      <c r="G255" s="3"/>
      <c r="H255" s="3"/>
      <c r="I255" s="3"/>
      <c r="J255" s="3"/>
      <c r="K255" s="3"/>
      <c r="L255" s="3"/>
    </row>
    <row r="256" spans="5:12" ht="11.25">
      <c r="E256" s="3"/>
      <c r="F256" s="3"/>
      <c r="G256" s="3"/>
      <c r="H256" s="3"/>
      <c r="I256" s="3"/>
      <c r="J256" s="3"/>
      <c r="K256" s="3"/>
      <c r="L256" s="3"/>
    </row>
    <row r="257" spans="5:12" ht="11.25">
      <c r="E257" s="3"/>
      <c r="F257" s="3"/>
      <c r="G257" s="3"/>
      <c r="H257" s="3"/>
      <c r="I257" s="3"/>
      <c r="J257" s="3"/>
      <c r="K257" s="3"/>
      <c r="L257" s="3"/>
    </row>
    <row r="258" spans="5:12" ht="11.25">
      <c r="E258" s="3"/>
      <c r="F258" s="3"/>
      <c r="G258" s="3"/>
      <c r="H258" s="3"/>
      <c r="I258" s="3"/>
      <c r="J258" s="3"/>
      <c r="K258" s="3"/>
      <c r="L258" s="3"/>
    </row>
    <row r="259" spans="5:12" ht="11.25">
      <c r="E259" s="3"/>
      <c r="F259" s="3"/>
      <c r="G259" s="3"/>
      <c r="H259" s="3"/>
      <c r="I259" s="3"/>
      <c r="J259" s="3"/>
      <c r="K259" s="3"/>
      <c r="L259" s="3"/>
    </row>
    <row r="260" spans="5:12" ht="11.25">
      <c r="E260" s="3"/>
      <c r="F260" s="3"/>
      <c r="G260" s="3"/>
      <c r="H260" s="3"/>
      <c r="I260" s="3"/>
      <c r="J260" s="3"/>
      <c r="K260" s="3"/>
      <c r="L260" s="3"/>
    </row>
    <row r="261" spans="5:12" ht="11.25">
      <c r="E261" s="3"/>
      <c r="F261" s="3"/>
      <c r="G261" s="3"/>
      <c r="H261" s="3"/>
      <c r="I261" s="3"/>
      <c r="J261" s="3"/>
      <c r="K261" s="3"/>
      <c r="L261" s="3"/>
    </row>
    <row r="262" spans="5:12" ht="11.25">
      <c r="E262" s="3"/>
      <c r="F262" s="3"/>
      <c r="G262" s="3"/>
      <c r="H262" s="3"/>
      <c r="I262" s="3"/>
      <c r="J262" s="3"/>
      <c r="K262" s="3"/>
      <c r="L262" s="3"/>
    </row>
    <row r="263" spans="5:12" ht="11.25">
      <c r="E263" s="3"/>
      <c r="F263" s="3"/>
      <c r="G263" s="3"/>
      <c r="H263" s="3"/>
      <c r="I263" s="3"/>
      <c r="J263" s="3"/>
      <c r="K263" s="3"/>
      <c r="L263" s="3"/>
    </row>
    <row r="264" spans="5:12" ht="11.25">
      <c r="E264" s="3"/>
      <c r="F264" s="3"/>
      <c r="G264" s="3"/>
      <c r="H264" s="3"/>
      <c r="I264" s="3"/>
      <c r="J264" s="3"/>
      <c r="K264" s="3"/>
      <c r="L264" s="3"/>
    </row>
    <row r="265" spans="5:12" ht="11.25">
      <c r="E265" s="3"/>
      <c r="F265" s="3"/>
      <c r="G265" s="3"/>
      <c r="H265" s="3"/>
      <c r="I265" s="3"/>
      <c r="J265" s="3"/>
      <c r="K265" s="3"/>
      <c r="L265" s="3"/>
    </row>
    <row r="266" spans="5:12" ht="11.25">
      <c r="E266" s="3"/>
      <c r="F266" s="3"/>
      <c r="G266" s="3"/>
      <c r="H266" s="3"/>
      <c r="I266" s="3"/>
      <c r="J266" s="3"/>
      <c r="K266" s="3"/>
      <c r="L266" s="3"/>
    </row>
    <row r="267" spans="5:12" ht="11.25">
      <c r="E267" s="3"/>
      <c r="F267" s="3"/>
      <c r="G267" s="3"/>
      <c r="H267" s="3"/>
      <c r="I267" s="3"/>
      <c r="J267" s="3"/>
      <c r="K267" s="3"/>
      <c r="L267" s="3"/>
    </row>
    <row r="268" spans="5:12" ht="11.25">
      <c r="E268" s="3"/>
      <c r="F268" s="3"/>
      <c r="G268" s="3"/>
      <c r="H268" s="3"/>
      <c r="I268" s="3"/>
      <c r="J268" s="3"/>
      <c r="K268" s="3"/>
      <c r="L268" s="3"/>
    </row>
    <row r="269" spans="5:12" ht="11.25">
      <c r="E269" s="3"/>
      <c r="F269" s="3"/>
      <c r="G269" s="3"/>
      <c r="H269" s="3"/>
      <c r="I269" s="3"/>
      <c r="J269" s="3"/>
      <c r="K269" s="3"/>
      <c r="L269" s="3"/>
    </row>
    <row r="270" spans="5:12" ht="11.25">
      <c r="E270" s="3"/>
      <c r="F270" s="3"/>
      <c r="G270" s="3"/>
      <c r="H270" s="3"/>
      <c r="I270" s="3"/>
      <c r="J270" s="3"/>
      <c r="K270" s="3"/>
      <c r="L270" s="3"/>
    </row>
    <row r="271" spans="5:12" ht="11.25">
      <c r="E271" s="3"/>
      <c r="F271" s="3"/>
      <c r="G271" s="3"/>
      <c r="H271" s="3"/>
      <c r="I271" s="3"/>
      <c r="J271" s="3"/>
      <c r="K271" s="3"/>
      <c r="L271" s="3"/>
    </row>
    <row r="272" spans="5:12" ht="11.25">
      <c r="E272" s="3"/>
      <c r="F272" s="3"/>
      <c r="G272" s="3"/>
      <c r="H272" s="3"/>
      <c r="I272" s="3"/>
      <c r="J272" s="3"/>
      <c r="K272" s="3"/>
      <c r="L272" s="3"/>
    </row>
    <row r="273" spans="5:12" ht="11.25">
      <c r="E273" s="3"/>
      <c r="F273" s="3"/>
      <c r="G273" s="3"/>
      <c r="H273" s="3"/>
      <c r="I273" s="3"/>
      <c r="J273" s="3"/>
      <c r="K273" s="3"/>
      <c r="L273" s="3"/>
    </row>
    <row r="274" spans="5:12" ht="11.25">
      <c r="E274" s="3"/>
      <c r="F274" s="3"/>
      <c r="G274" s="3"/>
      <c r="H274" s="3"/>
      <c r="I274" s="3"/>
      <c r="J274" s="3"/>
      <c r="K274" s="3"/>
      <c r="L274" s="3"/>
    </row>
    <row r="275" spans="5:12" ht="11.25">
      <c r="E275" s="3"/>
      <c r="F275" s="3"/>
      <c r="G275" s="3"/>
      <c r="H275" s="3"/>
      <c r="I275" s="3"/>
      <c r="J275" s="3"/>
      <c r="K275" s="3"/>
      <c r="L275" s="3"/>
    </row>
    <row r="276" spans="5:12" ht="11.25">
      <c r="E276" s="3"/>
      <c r="F276" s="3"/>
      <c r="G276" s="3"/>
      <c r="H276" s="3"/>
      <c r="I276" s="3"/>
      <c r="J276" s="3"/>
      <c r="K276" s="3"/>
      <c r="L276" s="3"/>
    </row>
    <row r="277" spans="5:12" ht="11.25">
      <c r="E277" s="3"/>
      <c r="F277" s="3"/>
      <c r="G277" s="3"/>
      <c r="H277" s="3"/>
      <c r="I277" s="3"/>
      <c r="J277" s="3"/>
      <c r="K277" s="3"/>
      <c r="L277" s="3"/>
    </row>
    <row r="278" spans="5:12" ht="11.25">
      <c r="E278" s="3"/>
      <c r="F278" s="3"/>
      <c r="G278" s="3"/>
      <c r="H278" s="3"/>
      <c r="I278" s="3"/>
      <c r="J278" s="3"/>
      <c r="K278" s="3"/>
      <c r="L278" s="3"/>
    </row>
    <row r="279" spans="5:12" ht="11.25">
      <c r="E279" s="3"/>
      <c r="F279" s="3"/>
      <c r="G279" s="3"/>
      <c r="H279" s="3"/>
      <c r="I279" s="3"/>
      <c r="J279" s="3"/>
      <c r="K279" s="3"/>
      <c r="L279" s="3"/>
    </row>
    <row r="280" spans="5:12" ht="11.25">
      <c r="E280" s="3"/>
      <c r="F280" s="3"/>
      <c r="G280" s="3"/>
      <c r="H280" s="3"/>
      <c r="I280" s="3"/>
      <c r="J280" s="3"/>
      <c r="K280" s="3"/>
      <c r="L280" s="3"/>
    </row>
    <row r="281" spans="5:12" ht="11.25">
      <c r="E281" s="3"/>
      <c r="F281" s="3"/>
      <c r="G281" s="3"/>
      <c r="H281" s="3"/>
      <c r="I281" s="3"/>
      <c r="J281" s="3"/>
      <c r="K281" s="3"/>
      <c r="L281" s="3"/>
    </row>
    <row r="282" spans="5:12" ht="11.25">
      <c r="E282" s="3"/>
      <c r="F282" s="3"/>
      <c r="G282" s="3"/>
      <c r="H282" s="3"/>
      <c r="I282" s="3"/>
      <c r="J282" s="3"/>
      <c r="K282" s="3"/>
      <c r="L282" s="3"/>
    </row>
    <row r="283" spans="5:12" ht="11.25">
      <c r="E283" s="3"/>
      <c r="F283" s="3"/>
      <c r="G283" s="3"/>
      <c r="H283" s="3"/>
      <c r="I283" s="3"/>
      <c r="J283" s="3"/>
      <c r="K283" s="3"/>
      <c r="L283" s="3"/>
    </row>
    <row r="284" spans="5:12" ht="11.25">
      <c r="E284" s="3"/>
      <c r="F284" s="3"/>
      <c r="G284" s="3"/>
      <c r="H284" s="3"/>
      <c r="I284" s="3"/>
      <c r="J284" s="3"/>
      <c r="K284" s="3"/>
      <c r="L284" s="3"/>
    </row>
    <row r="285" spans="5:12" ht="11.25">
      <c r="E285" s="3"/>
      <c r="F285" s="3"/>
      <c r="G285" s="3"/>
      <c r="H285" s="3"/>
      <c r="I285" s="3"/>
      <c r="J285" s="3"/>
      <c r="K285" s="3"/>
      <c r="L285" s="3"/>
    </row>
    <row r="286" spans="5:12" ht="11.25">
      <c r="E286" s="3"/>
      <c r="F286" s="3"/>
      <c r="G286" s="3"/>
      <c r="H286" s="3"/>
      <c r="I286" s="3"/>
      <c r="J286" s="3"/>
      <c r="K286" s="3"/>
      <c r="L286" s="3"/>
    </row>
    <row r="287" spans="5:12" ht="11.25">
      <c r="E287" s="3"/>
      <c r="F287" s="3"/>
      <c r="G287" s="3"/>
      <c r="H287" s="3"/>
      <c r="I287" s="3"/>
      <c r="J287" s="3"/>
      <c r="K287" s="3"/>
      <c r="L287" s="3"/>
    </row>
    <row r="288" spans="5:12" ht="11.25">
      <c r="E288" s="3"/>
      <c r="F288" s="3"/>
      <c r="G288" s="3"/>
      <c r="H288" s="3"/>
      <c r="I288" s="3"/>
      <c r="J288" s="3"/>
      <c r="K288" s="3"/>
      <c r="L288" s="3"/>
    </row>
    <row r="289" spans="5:12" ht="11.25">
      <c r="E289" s="3"/>
      <c r="F289" s="3"/>
      <c r="G289" s="3"/>
      <c r="H289" s="3"/>
      <c r="I289" s="3"/>
      <c r="J289" s="3"/>
      <c r="K289" s="3"/>
      <c r="L289" s="3"/>
    </row>
    <row r="290" spans="5:12" ht="11.25">
      <c r="E290" s="3"/>
      <c r="F290" s="3"/>
      <c r="G290" s="3"/>
      <c r="H290" s="3"/>
      <c r="I290" s="3"/>
      <c r="J290" s="3"/>
      <c r="K290" s="3"/>
      <c r="L290" s="3"/>
    </row>
    <row r="291" spans="5:12" ht="11.25">
      <c r="E291" s="3"/>
      <c r="F291" s="3"/>
      <c r="G291" s="3"/>
      <c r="H291" s="3"/>
      <c r="I291" s="3"/>
      <c r="J291" s="3"/>
      <c r="K291" s="3"/>
      <c r="L291" s="3"/>
    </row>
    <row r="292" spans="5:12" ht="11.25">
      <c r="E292" s="3"/>
      <c r="F292" s="3"/>
      <c r="G292" s="3"/>
      <c r="H292" s="3"/>
      <c r="I292" s="3"/>
      <c r="J292" s="3"/>
      <c r="K292" s="3"/>
      <c r="L292" s="3"/>
    </row>
    <row r="293" spans="5:12" ht="11.25">
      <c r="E293" s="3"/>
      <c r="F293" s="3"/>
      <c r="G293" s="3"/>
      <c r="H293" s="3"/>
      <c r="I293" s="3"/>
      <c r="J293" s="3"/>
      <c r="K293" s="3"/>
      <c r="L293" s="3"/>
    </row>
    <row r="294" spans="5:12" ht="11.25">
      <c r="E294" s="3"/>
      <c r="F294" s="3"/>
      <c r="G294" s="3"/>
      <c r="H294" s="3"/>
      <c r="I294" s="3"/>
      <c r="J294" s="3"/>
      <c r="K294" s="3"/>
      <c r="L294" s="3"/>
    </row>
    <row r="295" spans="5:12" ht="11.25">
      <c r="E295" s="3"/>
      <c r="F295" s="3"/>
      <c r="G295" s="3"/>
      <c r="H295" s="3"/>
      <c r="I295" s="3"/>
      <c r="J295" s="3"/>
      <c r="K295" s="3"/>
      <c r="L295" s="3"/>
    </row>
    <row r="296" spans="5:12" ht="11.25">
      <c r="E296" s="3"/>
      <c r="F296" s="3"/>
      <c r="G296" s="3"/>
      <c r="H296" s="3"/>
      <c r="I296" s="3"/>
      <c r="J296" s="3"/>
      <c r="K296" s="3"/>
      <c r="L296" s="3"/>
    </row>
    <row r="297" spans="5:12" ht="11.25">
      <c r="E297" s="3"/>
      <c r="F297" s="3"/>
      <c r="G297" s="3"/>
      <c r="H297" s="3"/>
      <c r="I297" s="3"/>
      <c r="J297" s="3"/>
      <c r="K297" s="3"/>
      <c r="L297" s="3"/>
    </row>
    <row r="298" spans="5:12" ht="11.25">
      <c r="E298" s="3"/>
      <c r="F298" s="3"/>
      <c r="G298" s="3"/>
      <c r="H298" s="3"/>
      <c r="I298" s="3"/>
      <c r="J298" s="3"/>
      <c r="K298" s="3"/>
      <c r="L298" s="3"/>
    </row>
    <row r="299" spans="5:12" ht="11.25">
      <c r="E299" s="3"/>
      <c r="F299" s="3"/>
      <c r="G299" s="3"/>
      <c r="H299" s="3"/>
      <c r="I299" s="3"/>
      <c r="J299" s="3"/>
      <c r="K299" s="3"/>
      <c r="L299" s="3"/>
    </row>
    <row r="300" spans="5:12" ht="11.25">
      <c r="E300" s="3"/>
      <c r="F300" s="3"/>
      <c r="G300" s="3"/>
      <c r="H300" s="3"/>
      <c r="I300" s="3"/>
      <c r="J300" s="3"/>
      <c r="K300" s="3"/>
      <c r="L300" s="3"/>
    </row>
    <row r="301" spans="5:12" ht="11.25">
      <c r="E301" s="3"/>
      <c r="F301" s="3"/>
      <c r="G301" s="3"/>
      <c r="H301" s="3"/>
      <c r="I301" s="3"/>
      <c r="J301" s="3"/>
      <c r="K301" s="3"/>
      <c r="L301" s="3"/>
    </row>
    <row r="302" spans="5:12" ht="11.25">
      <c r="E302" s="3"/>
      <c r="F302" s="3"/>
      <c r="G302" s="3"/>
      <c r="H302" s="3"/>
      <c r="I302" s="3"/>
      <c r="J302" s="3"/>
      <c r="K302" s="3"/>
      <c r="L302" s="3"/>
    </row>
    <row r="303" spans="5:12" ht="11.25">
      <c r="E303" s="3"/>
      <c r="F303" s="3"/>
      <c r="G303" s="3"/>
      <c r="H303" s="3"/>
      <c r="I303" s="3"/>
      <c r="J303" s="3"/>
      <c r="K303" s="3"/>
      <c r="L303" s="3"/>
    </row>
    <row r="304" spans="5:12" ht="11.25">
      <c r="E304" s="3"/>
      <c r="F304" s="3"/>
      <c r="G304" s="3"/>
      <c r="H304" s="3"/>
      <c r="I304" s="3"/>
      <c r="J304" s="3"/>
      <c r="K304" s="3"/>
      <c r="L304" s="3"/>
    </row>
    <row r="305" spans="5:12" ht="11.25">
      <c r="E305" s="3"/>
      <c r="F305" s="3"/>
      <c r="G305" s="3"/>
      <c r="H305" s="3"/>
      <c r="I305" s="3"/>
      <c r="J305" s="3"/>
      <c r="K305" s="3"/>
      <c r="L305" s="3"/>
    </row>
    <row r="306" spans="5:12" ht="11.25">
      <c r="E306" s="3"/>
      <c r="F306" s="3"/>
      <c r="G306" s="3"/>
      <c r="H306" s="3"/>
      <c r="I306" s="3"/>
      <c r="J306" s="3"/>
      <c r="K306" s="3"/>
      <c r="L306" s="3"/>
    </row>
    <row r="307" spans="5:12" ht="11.25">
      <c r="E307" s="3"/>
      <c r="F307" s="3"/>
      <c r="G307" s="3"/>
      <c r="H307" s="3"/>
      <c r="I307" s="3"/>
      <c r="J307" s="3"/>
      <c r="K307" s="3"/>
      <c r="L307" s="3"/>
    </row>
    <row r="308" spans="5:12" ht="11.25">
      <c r="E308" s="3"/>
      <c r="F308" s="3"/>
      <c r="G308" s="3"/>
      <c r="H308" s="3"/>
      <c r="I308" s="3"/>
      <c r="J308" s="3"/>
      <c r="K308" s="3"/>
      <c r="L308" s="3"/>
    </row>
    <row r="309" spans="5:12" ht="11.25">
      <c r="E309" s="3"/>
      <c r="F309" s="3"/>
      <c r="G309" s="3"/>
      <c r="H309" s="3"/>
      <c r="I309" s="3"/>
      <c r="J309" s="3"/>
      <c r="K309" s="3"/>
      <c r="L309" s="3"/>
    </row>
    <row r="310" spans="5:12" ht="11.25">
      <c r="E310" s="3"/>
      <c r="F310" s="3"/>
      <c r="G310" s="3"/>
      <c r="H310" s="3"/>
      <c r="I310" s="3"/>
      <c r="J310" s="3"/>
      <c r="K310" s="3"/>
      <c r="L310" s="3"/>
    </row>
    <row r="311" spans="5:12" ht="11.25">
      <c r="E311" s="3"/>
      <c r="F311" s="3"/>
      <c r="G311" s="3"/>
      <c r="H311" s="3"/>
      <c r="I311" s="3"/>
      <c r="J311" s="3"/>
      <c r="K311" s="3"/>
      <c r="L311" s="3"/>
    </row>
    <row r="312" spans="5:12" ht="11.25">
      <c r="E312" s="3"/>
      <c r="F312" s="3"/>
      <c r="G312" s="3"/>
      <c r="H312" s="3"/>
      <c r="I312" s="3"/>
      <c r="J312" s="3"/>
      <c r="K312" s="3"/>
      <c r="L312" s="3"/>
    </row>
    <row r="313" spans="5:12" ht="11.25">
      <c r="E313" s="3"/>
      <c r="F313" s="3"/>
      <c r="G313" s="3"/>
      <c r="H313" s="3"/>
      <c r="I313" s="3"/>
      <c r="J313" s="3"/>
      <c r="K313" s="3"/>
      <c r="L313" s="3"/>
    </row>
    <row r="314" spans="5:12" ht="11.25">
      <c r="E314" s="3"/>
      <c r="F314" s="3"/>
      <c r="G314" s="3"/>
      <c r="H314" s="3"/>
      <c r="I314" s="3"/>
      <c r="J314" s="3"/>
      <c r="K314" s="3"/>
      <c r="L314" s="3"/>
    </row>
    <row r="315" spans="5:12" ht="11.25">
      <c r="E315" s="3"/>
      <c r="F315" s="3"/>
      <c r="G315" s="3"/>
      <c r="H315" s="3"/>
      <c r="I315" s="3"/>
      <c r="J315" s="3"/>
      <c r="K315" s="3"/>
      <c r="L315" s="3"/>
    </row>
    <row r="316" spans="5:12" ht="11.25">
      <c r="E316" s="3"/>
      <c r="F316" s="3"/>
      <c r="G316" s="3"/>
      <c r="H316" s="3"/>
      <c r="I316" s="3"/>
      <c r="J316" s="3"/>
      <c r="K316" s="3"/>
      <c r="L316" s="3"/>
    </row>
    <row r="317" spans="5:12" ht="11.25">
      <c r="E317" s="3"/>
      <c r="F317" s="3"/>
      <c r="G317" s="3"/>
      <c r="H317" s="3"/>
      <c r="I317" s="3"/>
      <c r="J317" s="3"/>
      <c r="K317" s="3"/>
      <c r="L317" s="3"/>
    </row>
    <row r="318" spans="5:12" ht="11.25">
      <c r="E318" s="3"/>
      <c r="F318" s="3"/>
      <c r="G318" s="3"/>
      <c r="H318" s="3"/>
      <c r="I318" s="3"/>
      <c r="J318" s="3"/>
      <c r="K318" s="3"/>
      <c r="L318" s="3"/>
    </row>
    <row r="319" spans="5:12" ht="11.25">
      <c r="E319" s="3"/>
      <c r="F319" s="3"/>
      <c r="G319" s="3"/>
      <c r="H319" s="3"/>
      <c r="I319" s="3"/>
      <c r="J319" s="3"/>
      <c r="K319" s="3"/>
      <c r="L319" s="3"/>
    </row>
    <row r="320" spans="5:12" ht="11.25">
      <c r="E320" s="3"/>
      <c r="F320" s="3"/>
      <c r="G320" s="3"/>
      <c r="H320" s="3"/>
      <c r="I320" s="3"/>
      <c r="J320" s="3"/>
      <c r="K320" s="3"/>
      <c r="L320" s="3"/>
    </row>
    <row r="321" spans="5:12" ht="11.25">
      <c r="E321" s="3"/>
      <c r="F321" s="3"/>
      <c r="G321" s="3"/>
      <c r="H321" s="3"/>
      <c r="I321" s="3"/>
      <c r="J321" s="3"/>
      <c r="K321" s="3"/>
      <c r="L321" s="3"/>
    </row>
    <row r="322" spans="5:12" ht="11.25">
      <c r="E322" s="3"/>
      <c r="F322" s="3"/>
      <c r="G322" s="3"/>
      <c r="H322" s="3"/>
      <c r="I322" s="3"/>
      <c r="J322" s="3"/>
      <c r="K322" s="3"/>
      <c r="L322" s="3"/>
    </row>
    <row r="323" spans="5:12" ht="11.25">
      <c r="E323" s="3"/>
      <c r="F323" s="3"/>
      <c r="G323" s="3"/>
      <c r="H323" s="3"/>
      <c r="I323" s="3"/>
      <c r="J323" s="3"/>
      <c r="K323" s="3"/>
      <c r="L323" s="3"/>
    </row>
    <row r="324" spans="5:12" ht="11.25">
      <c r="E324" s="3"/>
      <c r="F324" s="3"/>
      <c r="G324" s="3"/>
      <c r="H324" s="3"/>
      <c r="I324" s="3"/>
      <c r="J324" s="3"/>
      <c r="K324" s="3"/>
      <c r="L324" s="3"/>
    </row>
    <row r="325" spans="5:12" ht="11.25">
      <c r="E325" s="3"/>
      <c r="F325" s="3"/>
      <c r="G325" s="3"/>
      <c r="H325" s="3"/>
      <c r="I325" s="3"/>
      <c r="J325" s="3"/>
      <c r="K325" s="3"/>
      <c r="L325" s="3"/>
    </row>
    <row r="326" spans="5:12" ht="11.25">
      <c r="E326" s="3"/>
      <c r="F326" s="3"/>
      <c r="G326" s="3"/>
      <c r="H326" s="3"/>
      <c r="I326" s="3"/>
      <c r="J326" s="3"/>
      <c r="K326" s="3"/>
      <c r="L326" s="3"/>
    </row>
    <row r="327" spans="5:12" ht="11.25">
      <c r="E327" s="3"/>
      <c r="F327" s="3"/>
      <c r="G327" s="3"/>
      <c r="H327" s="3"/>
      <c r="I327" s="3"/>
      <c r="J327" s="3"/>
      <c r="K327" s="3"/>
      <c r="L327" s="3"/>
    </row>
    <row r="328" spans="5:12" ht="11.25">
      <c r="E328" s="3"/>
      <c r="F328" s="3"/>
      <c r="G328" s="3"/>
      <c r="H328" s="3"/>
      <c r="I328" s="3"/>
      <c r="J328" s="3"/>
      <c r="K328" s="3"/>
      <c r="L328" s="3"/>
    </row>
    <row r="329" spans="5:12" ht="11.25">
      <c r="E329" s="3"/>
      <c r="F329" s="3"/>
      <c r="G329" s="3"/>
      <c r="H329" s="3"/>
      <c r="I329" s="3"/>
      <c r="J329" s="3"/>
      <c r="K329" s="3"/>
      <c r="L329" s="3"/>
    </row>
    <row r="330" spans="5:12" ht="11.25">
      <c r="E330" s="3"/>
      <c r="F330" s="3"/>
      <c r="G330" s="3"/>
      <c r="H330" s="3"/>
      <c r="I330" s="3"/>
      <c r="J330" s="3"/>
      <c r="K330" s="3"/>
      <c r="L330" s="3"/>
    </row>
    <row r="331" spans="5:12" ht="11.25">
      <c r="E331" s="3"/>
      <c r="F331" s="3"/>
      <c r="G331" s="3"/>
      <c r="H331" s="3"/>
      <c r="I331" s="3"/>
      <c r="J331" s="3"/>
      <c r="K331" s="3"/>
      <c r="L331" s="3"/>
    </row>
    <row r="332" spans="5:12" ht="11.25">
      <c r="E332" s="3"/>
      <c r="F332" s="3"/>
      <c r="G332" s="3"/>
      <c r="H332" s="3"/>
      <c r="I332" s="3"/>
      <c r="J332" s="3"/>
      <c r="K332" s="3"/>
      <c r="L332" s="3"/>
    </row>
    <row r="333" spans="5:12" ht="11.25">
      <c r="E333" s="3"/>
      <c r="F333" s="3"/>
      <c r="G333" s="3"/>
      <c r="H333" s="3"/>
      <c r="I333" s="3"/>
      <c r="J333" s="3"/>
      <c r="K333" s="3"/>
      <c r="L333" s="3"/>
    </row>
    <row r="334" spans="5:12" ht="11.25">
      <c r="E334" s="3"/>
      <c r="F334" s="3"/>
      <c r="G334" s="3"/>
      <c r="H334" s="3"/>
      <c r="I334" s="3"/>
      <c r="J334" s="3"/>
      <c r="K334" s="3"/>
      <c r="L334" s="3"/>
    </row>
    <row r="335" spans="5:12" ht="11.25">
      <c r="E335" s="3"/>
      <c r="F335" s="3"/>
      <c r="G335" s="3"/>
      <c r="H335" s="3"/>
      <c r="I335" s="3"/>
      <c r="J335" s="3"/>
      <c r="K335" s="3"/>
      <c r="L335" s="3"/>
    </row>
    <row r="336" spans="5:12" ht="11.25">
      <c r="E336" s="3"/>
      <c r="F336" s="3"/>
      <c r="G336" s="3"/>
      <c r="H336" s="3"/>
      <c r="I336" s="3"/>
      <c r="J336" s="3"/>
      <c r="K336" s="3"/>
      <c r="L336" s="3"/>
    </row>
    <row r="337" spans="5:12" ht="11.25">
      <c r="E337" s="3"/>
      <c r="F337" s="3"/>
      <c r="G337" s="3"/>
      <c r="H337" s="3"/>
      <c r="I337" s="3"/>
      <c r="J337" s="3"/>
      <c r="K337" s="3"/>
      <c r="L337" s="3"/>
    </row>
    <row r="338" spans="5:12" ht="11.25">
      <c r="E338" s="3"/>
      <c r="F338" s="3"/>
      <c r="G338" s="3"/>
      <c r="H338" s="3"/>
      <c r="I338" s="3"/>
      <c r="J338" s="3"/>
      <c r="K338" s="3"/>
      <c r="L338" s="3"/>
    </row>
    <row r="339" spans="5:12" ht="11.25">
      <c r="E339" s="3"/>
      <c r="F339" s="3"/>
      <c r="G339" s="3"/>
      <c r="H339" s="3"/>
      <c r="I339" s="3"/>
      <c r="J339" s="3"/>
      <c r="K339" s="3"/>
      <c r="L339" s="3"/>
    </row>
    <row r="340" spans="5:12" ht="11.25">
      <c r="E340" s="3"/>
      <c r="F340" s="3"/>
      <c r="G340" s="3"/>
      <c r="H340" s="3"/>
      <c r="I340" s="3"/>
      <c r="J340" s="3"/>
      <c r="K340" s="3"/>
      <c r="L340" s="3"/>
    </row>
    <row r="341" spans="5:12" ht="11.25">
      <c r="E341" s="3"/>
      <c r="F341" s="3"/>
      <c r="G341" s="3"/>
      <c r="H341" s="3"/>
      <c r="I341" s="3"/>
      <c r="J341" s="3"/>
      <c r="K341" s="3"/>
      <c r="L341" s="3"/>
    </row>
    <row r="342" spans="5:12" ht="11.25">
      <c r="E342" s="3"/>
      <c r="F342" s="3"/>
      <c r="G342" s="3"/>
      <c r="H342" s="3"/>
      <c r="I342" s="3"/>
      <c r="J342" s="3"/>
      <c r="K342" s="3"/>
      <c r="L342" s="3"/>
    </row>
    <row r="343" spans="5:12" ht="11.25">
      <c r="E343" s="3"/>
      <c r="F343" s="3"/>
      <c r="G343" s="3"/>
      <c r="H343" s="3"/>
      <c r="I343" s="3"/>
      <c r="J343" s="3"/>
      <c r="K343" s="3"/>
      <c r="L343" s="3"/>
    </row>
    <row r="344" spans="5:12" ht="11.25">
      <c r="E344" s="3"/>
      <c r="F344" s="3"/>
      <c r="G344" s="3"/>
      <c r="H344" s="3"/>
      <c r="I344" s="3"/>
      <c r="J344" s="3"/>
      <c r="K344" s="3"/>
      <c r="L344" s="3"/>
    </row>
    <row r="345" spans="5:12" ht="11.25">
      <c r="E345" s="3"/>
      <c r="F345" s="3"/>
      <c r="G345" s="3"/>
      <c r="H345" s="3"/>
      <c r="I345" s="3"/>
      <c r="J345" s="3"/>
      <c r="K345" s="3"/>
      <c r="L345" s="3"/>
    </row>
    <row r="346" spans="5:12" ht="11.25">
      <c r="E346" s="3"/>
      <c r="F346" s="3"/>
      <c r="G346" s="3"/>
      <c r="H346" s="3"/>
      <c r="I346" s="3"/>
      <c r="J346" s="3"/>
      <c r="K346" s="3"/>
      <c r="L346" s="3"/>
    </row>
    <row r="347" spans="5:12" ht="11.25">
      <c r="E347" s="3"/>
      <c r="F347" s="3"/>
      <c r="G347" s="3"/>
      <c r="H347" s="3"/>
      <c r="I347" s="3"/>
      <c r="J347" s="3"/>
      <c r="K347" s="3"/>
      <c r="L347" s="3"/>
    </row>
    <row r="348" spans="5:12" ht="11.25">
      <c r="E348" s="3"/>
      <c r="F348" s="3"/>
      <c r="G348" s="3"/>
      <c r="H348" s="3"/>
      <c r="I348" s="3"/>
      <c r="J348" s="3"/>
      <c r="K348" s="3"/>
      <c r="L348" s="3"/>
    </row>
    <row r="349" spans="5:12" ht="11.25">
      <c r="E349" s="3"/>
      <c r="F349" s="3"/>
      <c r="G349" s="3"/>
      <c r="H349" s="3"/>
      <c r="I349" s="3"/>
      <c r="J349" s="3"/>
      <c r="K349" s="3"/>
      <c r="L349" s="3"/>
    </row>
    <row r="350" spans="5:12" ht="11.25">
      <c r="E350" s="3"/>
      <c r="F350" s="3"/>
      <c r="G350" s="3"/>
      <c r="H350" s="3"/>
      <c r="I350" s="3"/>
      <c r="J350" s="3"/>
      <c r="K350" s="3"/>
      <c r="L350" s="3"/>
    </row>
    <row r="351" spans="5:12" ht="11.25">
      <c r="E351" s="3"/>
      <c r="F351" s="3"/>
      <c r="G351" s="3"/>
      <c r="H351" s="3"/>
      <c r="I351" s="3"/>
      <c r="J351" s="3"/>
      <c r="K351" s="3"/>
      <c r="L351" s="3"/>
    </row>
    <row r="352" spans="5:12" ht="11.25">
      <c r="E352" s="3"/>
      <c r="F352" s="3"/>
      <c r="G352" s="3"/>
      <c r="H352" s="3"/>
      <c r="I352" s="3"/>
      <c r="J352" s="3"/>
      <c r="K352" s="3"/>
      <c r="L352" s="3"/>
    </row>
    <row r="353" spans="5:12" ht="11.25">
      <c r="E353" s="3"/>
      <c r="F353" s="3"/>
      <c r="G353" s="3"/>
      <c r="H353" s="3"/>
      <c r="I353" s="3"/>
      <c r="J353" s="3"/>
      <c r="K353" s="3"/>
      <c r="L353" s="3"/>
    </row>
    <row r="354" spans="5:12" ht="11.25">
      <c r="E354" s="3"/>
      <c r="F354" s="3"/>
      <c r="G354" s="3"/>
      <c r="H354" s="3"/>
      <c r="I354" s="3"/>
      <c r="J354" s="3"/>
      <c r="K354" s="3"/>
      <c r="L354" s="3"/>
    </row>
    <row r="355" spans="5:12" ht="11.25">
      <c r="E355" s="3"/>
      <c r="F355" s="3"/>
      <c r="G355" s="3"/>
      <c r="H355" s="3"/>
      <c r="I355" s="3"/>
      <c r="J355" s="3"/>
      <c r="K355" s="3"/>
      <c r="L355" s="3"/>
    </row>
    <row r="356" spans="5:12" ht="11.25">
      <c r="E356" s="3"/>
      <c r="F356" s="3"/>
      <c r="G356" s="3"/>
      <c r="H356" s="3"/>
      <c r="I356" s="3"/>
      <c r="J356" s="3"/>
      <c r="K356" s="3"/>
      <c r="L356" s="3"/>
    </row>
    <row r="357" spans="5:12" ht="11.25">
      <c r="E357" s="3"/>
      <c r="F357" s="3"/>
      <c r="G357" s="3"/>
      <c r="H357" s="3"/>
      <c r="I357" s="3"/>
      <c r="J357" s="3"/>
      <c r="K357" s="3"/>
      <c r="L357" s="3"/>
    </row>
    <row r="358" spans="5:12" ht="11.25">
      <c r="E358" s="3"/>
      <c r="F358" s="3"/>
      <c r="G358" s="3"/>
      <c r="H358" s="3"/>
      <c r="I358" s="3"/>
      <c r="J358" s="3"/>
      <c r="K358" s="3"/>
      <c r="L358" s="3"/>
    </row>
    <row r="359" spans="5:12" ht="11.25">
      <c r="E359" s="3"/>
      <c r="F359" s="3"/>
      <c r="G359" s="3"/>
      <c r="H359" s="3"/>
      <c r="I359" s="3"/>
      <c r="J359" s="3"/>
      <c r="K359" s="3"/>
      <c r="L359" s="3"/>
    </row>
    <row r="360" spans="5:12" ht="11.25">
      <c r="E360" s="3"/>
      <c r="F360" s="3"/>
      <c r="G360" s="3"/>
      <c r="H360" s="3"/>
      <c r="I360" s="3"/>
      <c r="J360" s="3"/>
      <c r="K360" s="3"/>
      <c r="L360" s="3"/>
    </row>
    <row r="361" spans="5:12" ht="11.25">
      <c r="E361" s="3"/>
      <c r="F361" s="3"/>
      <c r="G361" s="3"/>
      <c r="H361" s="3"/>
      <c r="I361" s="3"/>
      <c r="J361" s="3"/>
      <c r="K361" s="3"/>
      <c r="L361" s="3"/>
    </row>
    <row r="362" spans="5:12" ht="11.25">
      <c r="E362" s="3"/>
      <c r="F362" s="3"/>
      <c r="G362" s="3"/>
      <c r="H362" s="3"/>
      <c r="I362" s="3"/>
      <c r="J362" s="3"/>
      <c r="K362" s="3"/>
      <c r="L362" s="3"/>
    </row>
    <row r="363" spans="5:12" ht="11.25">
      <c r="E363" s="3"/>
      <c r="F363" s="3"/>
      <c r="G363" s="3"/>
      <c r="H363" s="3"/>
      <c r="I363" s="3"/>
      <c r="J363" s="3"/>
      <c r="K363" s="3"/>
      <c r="L363" s="3"/>
    </row>
    <row r="364" spans="5:12" ht="11.25">
      <c r="E364" s="3"/>
      <c r="F364" s="3"/>
      <c r="G364" s="3"/>
      <c r="H364" s="3"/>
      <c r="I364" s="3"/>
      <c r="J364" s="3"/>
      <c r="K364" s="3"/>
      <c r="L364" s="3"/>
    </row>
    <row r="365" spans="5:12" ht="11.25">
      <c r="E365" s="3"/>
      <c r="F365" s="3"/>
      <c r="G365" s="3"/>
      <c r="H365" s="3"/>
      <c r="I365" s="3"/>
      <c r="J365" s="3"/>
      <c r="K365" s="3"/>
      <c r="L365" s="3"/>
    </row>
    <row r="366" spans="5:12" ht="11.25">
      <c r="E366" s="3"/>
      <c r="F366" s="3"/>
      <c r="G366" s="3"/>
      <c r="H366" s="3"/>
      <c r="I366" s="3"/>
      <c r="J366" s="3"/>
      <c r="K366" s="3"/>
      <c r="L366" s="3"/>
    </row>
    <row r="367" spans="5:12" ht="11.25">
      <c r="E367" s="3"/>
      <c r="F367" s="3"/>
      <c r="G367" s="3"/>
      <c r="H367" s="3"/>
      <c r="I367" s="3"/>
      <c r="J367" s="3"/>
      <c r="K367" s="3"/>
      <c r="L367" s="3"/>
    </row>
    <row r="368" spans="5:12" ht="11.25">
      <c r="E368" s="3"/>
      <c r="F368" s="3"/>
      <c r="G368" s="3"/>
      <c r="H368" s="3"/>
      <c r="I368" s="3"/>
      <c r="J368" s="3"/>
      <c r="K368" s="3"/>
      <c r="L368" s="3"/>
    </row>
    <row r="369" spans="5:12" ht="11.25">
      <c r="E369" s="3"/>
      <c r="F369" s="3"/>
      <c r="G369" s="3"/>
      <c r="H369" s="3"/>
      <c r="I369" s="3"/>
      <c r="J369" s="3"/>
      <c r="K369" s="3"/>
      <c r="L369" s="3"/>
    </row>
    <row r="370" spans="5:12" ht="11.25">
      <c r="E370" s="3"/>
      <c r="F370" s="3"/>
      <c r="G370" s="3"/>
      <c r="H370" s="3"/>
      <c r="I370" s="3"/>
      <c r="J370" s="3"/>
      <c r="K370" s="3"/>
      <c r="L370" s="3"/>
    </row>
    <row r="371" spans="5:12" ht="11.25">
      <c r="E371" s="3"/>
      <c r="F371" s="3"/>
      <c r="G371" s="3"/>
      <c r="H371" s="3"/>
      <c r="I371" s="3"/>
      <c r="J371" s="3"/>
      <c r="K371" s="3"/>
      <c r="L371" s="3"/>
    </row>
    <row r="372" spans="5:12" ht="11.25">
      <c r="E372" s="3"/>
      <c r="F372" s="3"/>
      <c r="G372" s="3"/>
      <c r="H372" s="3"/>
      <c r="I372" s="3"/>
      <c r="J372" s="3"/>
      <c r="K372" s="3"/>
      <c r="L372" s="3"/>
    </row>
    <row r="373" spans="5:12" ht="11.25">
      <c r="E373" s="3"/>
      <c r="F373" s="3"/>
      <c r="G373" s="3"/>
      <c r="H373" s="3"/>
      <c r="I373" s="3"/>
      <c r="J373" s="3"/>
      <c r="K373" s="3"/>
      <c r="L373" s="3"/>
    </row>
    <row r="374" spans="5:12" ht="11.25">
      <c r="E374" s="3"/>
      <c r="F374" s="3"/>
      <c r="G374" s="3"/>
      <c r="H374" s="3"/>
      <c r="I374" s="3"/>
      <c r="J374" s="3"/>
      <c r="K374" s="3"/>
      <c r="L374" s="3"/>
    </row>
    <row r="375" spans="5:12" ht="11.25">
      <c r="E375" s="3"/>
      <c r="F375" s="3"/>
      <c r="G375" s="3"/>
      <c r="H375" s="3"/>
      <c r="I375" s="3"/>
      <c r="J375" s="3"/>
      <c r="K375" s="3"/>
      <c r="L375" s="3"/>
    </row>
    <row r="376" spans="5:12" ht="11.25">
      <c r="E376" s="3"/>
      <c r="F376" s="3"/>
      <c r="G376" s="3"/>
      <c r="H376" s="3"/>
      <c r="I376" s="3"/>
      <c r="J376" s="3"/>
      <c r="K376" s="3"/>
      <c r="L376" s="3"/>
    </row>
    <row r="377" spans="5:12" ht="11.25">
      <c r="E377" s="3"/>
      <c r="F377" s="3"/>
      <c r="G377" s="3"/>
      <c r="H377" s="3"/>
      <c r="I377" s="3"/>
      <c r="J377" s="3"/>
      <c r="K377" s="3"/>
      <c r="L377" s="3"/>
    </row>
    <row r="378" spans="5:12" ht="11.25">
      <c r="E378" s="3"/>
      <c r="F378" s="3"/>
      <c r="G378" s="3"/>
      <c r="H378" s="3"/>
      <c r="I378" s="3"/>
      <c r="J378" s="3"/>
      <c r="K378" s="3"/>
      <c r="L378" s="3"/>
    </row>
  </sheetData>
  <mergeCells count="5">
    <mergeCell ref="B25:G25"/>
    <mergeCell ref="B38:G38"/>
    <mergeCell ref="B18:G18"/>
    <mergeCell ref="B19:G19"/>
    <mergeCell ref="B20:G20"/>
  </mergeCells>
  <printOptions/>
  <pageMargins left="0.9" right="0.3937007874015748" top="0.3937007874015748" bottom="0.984251968503937" header="0.4" footer="0.8661417322834646"/>
  <pageSetup horizontalDpi="300" verticalDpi="300" orientation="portrait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5"/>
  <sheetViews>
    <sheetView workbookViewId="0" topLeftCell="A19">
      <selection activeCell="E34" sqref="E34"/>
    </sheetView>
  </sheetViews>
  <sheetFormatPr defaultColWidth="9.140625" defaultRowHeight="12"/>
  <cols>
    <col min="1" max="1" width="15.8515625" style="2" customWidth="1"/>
    <col min="2" max="4" width="10.8515625" style="2" customWidth="1"/>
    <col min="5" max="5" width="54.8515625" style="2" customWidth="1"/>
    <col min="6" max="6" width="21.421875" style="2" customWidth="1"/>
    <col min="7" max="7" width="23.140625" style="2" customWidth="1"/>
    <col min="8" max="8" width="20.7109375" style="2" customWidth="1"/>
    <col min="9" max="16384" width="9.28125" style="2" customWidth="1"/>
  </cols>
  <sheetData>
    <row r="1" spans="1:9" ht="12">
      <c r="A1" s="64"/>
      <c r="B1" s="64"/>
      <c r="C1" s="64"/>
      <c r="D1" s="64"/>
      <c r="E1" s="64"/>
      <c r="F1" s="1"/>
      <c r="G1" s="1"/>
      <c r="H1" s="77" t="s">
        <v>435</v>
      </c>
      <c r="I1" s="1"/>
    </row>
    <row r="2" spans="8:9" ht="12">
      <c r="H2" s="801" t="s">
        <v>562</v>
      </c>
      <c r="I2" s="801"/>
    </row>
    <row r="3" ht="12">
      <c r="H3" s="24" t="s">
        <v>564</v>
      </c>
    </row>
    <row r="4" spans="7:10" ht="12.75">
      <c r="G4" s="4"/>
      <c r="H4" s="784" t="s">
        <v>563</v>
      </c>
      <c r="I4" s="784"/>
      <c r="J4" s="784"/>
    </row>
    <row r="5" spans="7:8" ht="12.75">
      <c r="G5" s="4"/>
      <c r="H5" s="5"/>
    </row>
    <row r="6" spans="7:8" ht="12.75">
      <c r="G6" s="4"/>
      <c r="H6" s="5"/>
    </row>
    <row r="7" spans="2:8" ht="15" customHeight="1">
      <c r="B7" s="805" t="s">
        <v>557</v>
      </c>
      <c r="C7" s="805"/>
      <c r="D7" s="805"/>
      <c r="E7" s="805"/>
      <c r="F7" s="805"/>
      <c r="G7" s="805"/>
      <c r="H7" s="805"/>
    </row>
    <row r="8" spans="2:8" ht="15" customHeight="1">
      <c r="B8" s="805" t="s">
        <v>558</v>
      </c>
      <c r="C8" s="805"/>
      <c r="D8" s="805"/>
      <c r="E8" s="825"/>
      <c r="F8" s="825"/>
      <c r="G8" s="825"/>
      <c r="H8" s="825"/>
    </row>
    <row r="9" spans="2:8" ht="15" customHeight="1">
      <c r="B9" s="805" t="s">
        <v>559</v>
      </c>
      <c r="C9" s="805"/>
      <c r="D9" s="805"/>
      <c r="E9" s="805"/>
      <c r="F9" s="805"/>
      <c r="G9" s="805"/>
      <c r="H9" s="805"/>
    </row>
    <row r="10" spans="7:8" ht="12.75">
      <c r="G10" s="4"/>
      <c r="H10" s="5"/>
    </row>
    <row r="11" spans="7:8" ht="12.75">
      <c r="G11" s="4"/>
      <c r="H11" s="5"/>
    </row>
    <row r="13" spans="1:9" ht="12.75">
      <c r="A13" s="783"/>
      <c r="B13" s="783"/>
      <c r="C13" s="783"/>
      <c r="D13" s="783"/>
      <c r="E13" s="783"/>
      <c r="F13" s="783"/>
      <c r="G13" s="783"/>
      <c r="H13" s="783"/>
      <c r="I13" s="783"/>
    </row>
    <row r="14" spans="1:9" ht="12.75">
      <c r="A14" s="783"/>
      <c r="B14" s="783"/>
      <c r="C14" s="783"/>
      <c r="D14" s="783"/>
      <c r="E14" s="783"/>
      <c r="F14" s="804"/>
      <c r="G14" s="804"/>
      <c r="H14" s="804"/>
      <c r="I14" s="804"/>
    </row>
    <row r="15" spans="1:8" ht="22.5">
      <c r="A15" s="78"/>
      <c r="B15" s="255" t="s">
        <v>48</v>
      </c>
      <c r="C15" s="255" t="s">
        <v>99</v>
      </c>
      <c r="D15" s="255" t="s">
        <v>381</v>
      </c>
      <c r="E15" s="255" t="s">
        <v>49</v>
      </c>
      <c r="F15" s="255" t="s">
        <v>114</v>
      </c>
      <c r="G15" s="280" t="s">
        <v>501</v>
      </c>
      <c r="H15" s="279" t="s">
        <v>505</v>
      </c>
    </row>
    <row r="16" spans="2:8" ht="12">
      <c r="B16" s="7"/>
      <c r="C16" s="7"/>
      <c r="D16" s="7"/>
      <c r="E16" s="7"/>
      <c r="F16" s="59" t="s">
        <v>206</v>
      </c>
      <c r="G16" s="59" t="s">
        <v>206</v>
      </c>
      <c r="H16" s="35" t="s">
        <v>500</v>
      </c>
    </row>
    <row r="17" spans="2:8" ht="12">
      <c r="B17" s="88">
        <v>750</v>
      </c>
      <c r="C17" s="290"/>
      <c r="D17" s="290"/>
      <c r="E17" s="290" t="s">
        <v>212</v>
      </c>
      <c r="F17" s="282">
        <f>SUM(F18:F20)</f>
        <v>192600</v>
      </c>
      <c r="G17" s="282">
        <f>SUM(G18:G20)</f>
        <v>192600</v>
      </c>
      <c r="H17" s="541">
        <f>G17/F17</f>
        <v>1</v>
      </c>
    </row>
    <row r="18" spans="2:8" ht="12">
      <c r="B18" s="60"/>
      <c r="C18" s="214">
        <v>75011</v>
      </c>
      <c r="D18" s="167">
        <v>201</v>
      </c>
      <c r="E18" s="237" t="s">
        <v>218</v>
      </c>
      <c r="F18" s="291">
        <v>137000</v>
      </c>
      <c r="G18" s="198">
        <v>137000</v>
      </c>
      <c r="H18" s="542">
        <f aca="true" t="shared" si="0" ref="H18:H41">G18/F18</f>
        <v>1</v>
      </c>
    </row>
    <row r="19" spans="2:8" ht="12">
      <c r="B19" s="60"/>
      <c r="C19" s="214"/>
      <c r="D19" s="167"/>
      <c r="E19" s="167" t="s">
        <v>219</v>
      </c>
      <c r="F19" s="291"/>
      <c r="G19" s="198"/>
      <c r="H19" s="542"/>
    </row>
    <row r="20" spans="2:8" ht="12">
      <c r="B20" s="60"/>
      <c r="C20" s="214">
        <v>75056</v>
      </c>
      <c r="D20" s="167">
        <v>201</v>
      </c>
      <c r="E20" s="237" t="s">
        <v>403</v>
      </c>
      <c r="F20" s="293">
        <v>55600</v>
      </c>
      <c r="G20" s="242">
        <v>55600</v>
      </c>
      <c r="H20" s="542">
        <f t="shared" si="0"/>
        <v>1</v>
      </c>
    </row>
    <row r="21" spans="2:8" ht="12">
      <c r="B21" s="88">
        <v>751</v>
      </c>
      <c r="C21" s="88"/>
      <c r="D21" s="137"/>
      <c r="E21" s="88" t="s">
        <v>294</v>
      </c>
      <c r="F21" s="281">
        <f>SUM(F23:F25)</f>
        <v>59584</v>
      </c>
      <c r="G21" s="282">
        <f>SUM(G23:G25)</f>
        <v>39807</v>
      </c>
      <c r="H21" s="541">
        <f t="shared" si="0"/>
        <v>0.6680820354457573</v>
      </c>
    </row>
    <row r="22" spans="2:8" ht="12">
      <c r="B22" s="60"/>
      <c r="C22" s="60"/>
      <c r="D22" s="90"/>
      <c r="E22" s="60" t="s">
        <v>220</v>
      </c>
      <c r="F22" s="203"/>
      <c r="G22" s="209"/>
      <c r="H22" s="542"/>
    </row>
    <row r="23" spans="2:8" ht="12">
      <c r="B23" s="60"/>
      <c r="C23" s="60">
        <v>75101</v>
      </c>
      <c r="D23" s="90">
        <v>201</v>
      </c>
      <c r="E23" s="89" t="s">
        <v>67</v>
      </c>
      <c r="F23" s="92">
        <v>3264</v>
      </c>
      <c r="G23" s="198">
        <v>3264</v>
      </c>
      <c r="H23" s="542">
        <f t="shared" si="0"/>
        <v>1</v>
      </c>
    </row>
    <row r="24" spans="2:8" ht="12">
      <c r="B24" s="60"/>
      <c r="C24" s="60"/>
      <c r="D24" s="90"/>
      <c r="E24" s="90" t="s">
        <v>359</v>
      </c>
      <c r="F24" s="92"/>
      <c r="G24" s="198"/>
      <c r="H24" s="542"/>
    </row>
    <row r="25" spans="2:8" ht="12">
      <c r="B25" s="87"/>
      <c r="C25" s="87">
        <v>75109</v>
      </c>
      <c r="D25" s="94">
        <v>201</v>
      </c>
      <c r="E25" s="160" t="s">
        <v>509</v>
      </c>
      <c r="F25" s="95">
        <v>56320</v>
      </c>
      <c r="G25" s="242">
        <v>36543</v>
      </c>
      <c r="H25" s="542">
        <f t="shared" si="0"/>
        <v>0.6488458806818181</v>
      </c>
    </row>
    <row r="26" spans="2:8" ht="12">
      <c r="B26" s="88">
        <v>801</v>
      </c>
      <c r="C26" s="88"/>
      <c r="D26" s="137"/>
      <c r="E26" s="88" t="s">
        <v>2</v>
      </c>
      <c r="F26" s="91">
        <v>6375</v>
      </c>
      <c r="G26" s="209">
        <v>6375</v>
      </c>
      <c r="H26" s="541">
        <f t="shared" si="0"/>
        <v>1</v>
      </c>
    </row>
    <row r="27" spans="2:8" ht="12">
      <c r="B27" s="16"/>
      <c r="C27" s="105">
        <v>80101</v>
      </c>
      <c r="D27" s="142">
        <v>201</v>
      </c>
      <c r="E27" s="89" t="s">
        <v>623</v>
      </c>
      <c r="F27" s="92"/>
      <c r="G27" s="209"/>
      <c r="H27" s="542"/>
    </row>
    <row r="28" spans="2:8" ht="12">
      <c r="B28" s="87"/>
      <c r="C28" s="87"/>
      <c r="D28" s="94"/>
      <c r="E28" s="160"/>
      <c r="F28" s="95"/>
      <c r="G28" s="209"/>
      <c r="H28" s="542"/>
    </row>
    <row r="29" spans="2:8" ht="12">
      <c r="B29" s="60">
        <v>853</v>
      </c>
      <c r="C29" s="60"/>
      <c r="D29" s="90"/>
      <c r="E29" s="60" t="s">
        <v>4</v>
      </c>
      <c r="F29" s="139">
        <f>SUM(F30:F40)</f>
        <v>2232570</v>
      </c>
      <c r="G29" s="282">
        <f>SUM(G30:G40)</f>
        <v>2221715</v>
      </c>
      <c r="H29" s="541">
        <f t="shared" si="0"/>
        <v>0.9951378904132905</v>
      </c>
    </row>
    <row r="30" spans="2:8" ht="12">
      <c r="B30" s="60"/>
      <c r="C30" s="60">
        <v>85303</v>
      </c>
      <c r="D30" s="90">
        <v>201</v>
      </c>
      <c r="E30" s="89" t="s">
        <v>290</v>
      </c>
      <c r="F30" s="93">
        <v>92000</v>
      </c>
      <c r="G30" s="198">
        <v>92000</v>
      </c>
      <c r="H30" s="542">
        <f t="shared" si="0"/>
        <v>1</v>
      </c>
    </row>
    <row r="31" spans="2:8" ht="12">
      <c r="B31" s="60"/>
      <c r="C31" s="60">
        <v>85313</v>
      </c>
      <c r="D31" s="90">
        <v>201</v>
      </c>
      <c r="E31" s="89" t="s">
        <v>404</v>
      </c>
      <c r="F31" s="93">
        <v>69000</v>
      </c>
      <c r="G31" s="198">
        <v>58145</v>
      </c>
      <c r="H31" s="542">
        <f t="shared" si="0"/>
        <v>0.8426811594202899</v>
      </c>
    </row>
    <row r="32" spans="2:8" ht="12">
      <c r="B32" s="60"/>
      <c r="C32" s="60">
        <v>85314</v>
      </c>
      <c r="D32" s="90">
        <v>201</v>
      </c>
      <c r="E32" s="89" t="s">
        <v>222</v>
      </c>
      <c r="F32" s="93">
        <v>1488320</v>
      </c>
      <c r="G32" s="198">
        <v>1488320</v>
      </c>
      <c r="H32" s="542">
        <f t="shared" si="0"/>
        <v>1</v>
      </c>
    </row>
    <row r="33" spans="2:8" ht="12">
      <c r="B33" s="214"/>
      <c r="C33" s="214"/>
      <c r="D33" s="167"/>
      <c r="E33" s="167" t="s">
        <v>401</v>
      </c>
      <c r="F33" s="138"/>
      <c r="G33" s="198"/>
      <c r="H33" s="542"/>
    </row>
    <row r="34" spans="2:8" ht="12">
      <c r="B34" s="60"/>
      <c r="C34" s="60">
        <v>85316</v>
      </c>
      <c r="D34" s="90">
        <v>201</v>
      </c>
      <c r="E34" s="89" t="s">
        <v>223</v>
      </c>
      <c r="F34" s="93">
        <v>234900</v>
      </c>
      <c r="G34" s="198">
        <v>234900</v>
      </c>
      <c r="H34" s="542">
        <f t="shared" si="0"/>
        <v>1</v>
      </c>
    </row>
    <row r="35" spans="2:8" ht="12">
      <c r="B35" s="60"/>
      <c r="C35" s="60"/>
      <c r="D35" s="90"/>
      <c r="E35" s="90" t="s">
        <v>224</v>
      </c>
      <c r="F35" s="93"/>
      <c r="G35" s="198"/>
      <c r="H35" s="542"/>
    </row>
    <row r="36" spans="2:8" ht="12">
      <c r="B36" s="60"/>
      <c r="C36" s="60">
        <v>85319</v>
      </c>
      <c r="D36" s="90">
        <v>201</v>
      </c>
      <c r="E36" s="89" t="s">
        <v>225</v>
      </c>
      <c r="F36" s="93">
        <v>281000</v>
      </c>
      <c r="G36" s="198">
        <v>281000</v>
      </c>
      <c r="H36" s="542">
        <f t="shared" si="0"/>
        <v>1</v>
      </c>
    </row>
    <row r="37" spans="2:8" ht="12">
      <c r="B37" s="60"/>
      <c r="C37" s="60"/>
      <c r="D37" s="90"/>
      <c r="E37" s="90" t="s">
        <v>226</v>
      </c>
      <c r="F37" s="93"/>
      <c r="G37" s="198"/>
      <c r="H37" s="542"/>
    </row>
    <row r="38" spans="2:8" ht="12">
      <c r="B38" s="60"/>
      <c r="C38" s="60">
        <v>85328</v>
      </c>
      <c r="D38" s="90">
        <v>201</v>
      </c>
      <c r="E38" s="89" t="s">
        <v>360</v>
      </c>
      <c r="F38" s="93">
        <v>59700</v>
      </c>
      <c r="G38" s="198">
        <v>59700</v>
      </c>
      <c r="H38" s="542">
        <f t="shared" si="0"/>
        <v>1</v>
      </c>
    </row>
    <row r="39" spans="2:8" ht="12">
      <c r="B39" s="60"/>
      <c r="C39" s="60"/>
      <c r="D39" s="90"/>
      <c r="E39" s="90" t="s">
        <v>361</v>
      </c>
      <c r="F39" s="93"/>
      <c r="G39" s="198"/>
      <c r="H39" s="542"/>
    </row>
    <row r="40" spans="2:8" ht="12">
      <c r="B40" s="87"/>
      <c r="C40" s="87">
        <v>85395</v>
      </c>
      <c r="D40" s="94">
        <v>201</v>
      </c>
      <c r="E40" s="160" t="s">
        <v>623</v>
      </c>
      <c r="F40" s="141">
        <v>7650</v>
      </c>
      <c r="G40" s="242">
        <v>7650</v>
      </c>
      <c r="H40" s="542">
        <f t="shared" si="0"/>
        <v>1</v>
      </c>
    </row>
    <row r="41" spans="2:9" ht="12">
      <c r="B41" s="60">
        <v>900</v>
      </c>
      <c r="C41" s="60"/>
      <c r="D41" s="90"/>
      <c r="E41" s="60" t="s">
        <v>227</v>
      </c>
      <c r="F41" s="139">
        <v>409000</v>
      </c>
      <c r="G41" s="282">
        <v>408059</v>
      </c>
      <c r="H41" s="541">
        <f t="shared" si="0"/>
        <v>0.9976992665036675</v>
      </c>
      <c r="I41" s="3"/>
    </row>
    <row r="42" spans="2:9" ht="12">
      <c r="B42" s="60"/>
      <c r="C42" s="60">
        <v>90015</v>
      </c>
      <c r="D42" s="90">
        <v>201</v>
      </c>
      <c r="E42" s="89" t="s">
        <v>362</v>
      </c>
      <c r="F42" s="93"/>
      <c r="G42" s="209"/>
      <c r="H42" s="542"/>
      <c r="I42" s="3"/>
    </row>
    <row r="43" spans="2:8" ht="12">
      <c r="B43" s="87"/>
      <c r="C43" s="87"/>
      <c r="D43" s="87"/>
      <c r="E43" s="94"/>
      <c r="F43" s="95"/>
      <c r="G43" s="283"/>
      <c r="H43" s="543"/>
    </row>
    <row r="44" spans="2:8" ht="12.75">
      <c r="B44" s="96"/>
      <c r="C44" s="96"/>
      <c r="D44" s="96"/>
      <c r="E44" s="97"/>
      <c r="F44" s="98"/>
      <c r="G44" s="54"/>
      <c r="H44" s="206"/>
    </row>
    <row r="45" spans="5:8" ht="12.75">
      <c r="E45" s="99" t="s">
        <v>84</v>
      </c>
      <c r="F45" s="100">
        <f>SUM(F17,F21,F26,F29,F41,)</f>
        <v>2900129</v>
      </c>
      <c r="G45" s="23">
        <f>SUM(G17,G21,G26,G29,G41,)</f>
        <v>2868556</v>
      </c>
      <c r="H45" s="441">
        <f>G45/F45</f>
        <v>0.9891132428936782</v>
      </c>
    </row>
    <row r="46" ht="12">
      <c r="H46" s="54"/>
    </row>
    <row r="47" spans="6:8" ht="12">
      <c r="F47" s="3"/>
      <c r="G47" s="3"/>
      <c r="H47" s="55"/>
    </row>
    <row r="48" spans="6:8" ht="11.25">
      <c r="F48" s="3"/>
      <c r="G48" s="3"/>
      <c r="H48" s="3"/>
    </row>
    <row r="49" spans="6:8" ht="11.25">
      <c r="F49" s="3"/>
      <c r="G49" s="3"/>
      <c r="H49" s="3"/>
    </row>
    <row r="50" spans="6:8" ht="11.25">
      <c r="F50" s="3"/>
      <c r="G50" s="3"/>
      <c r="H50" s="3"/>
    </row>
    <row r="51" spans="6:8" ht="11.25">
      <c r="F51" s="3"/>
      <c r="G51" s="3"/>
      <c r="H51" s="3"/>
    </row>
    <row r="52" spans="6:8" ht="11.25">
      <c r="F52" s="3"/>
      <c r="G52" s="3"/>
      <c r="H52" s="3"/>
    </row>
    <row r="53" spans="6:8" ht="11.25">
      <c r="F53" s="3"/>
      <c r="G53" s="3"/>
      <c r="H53" s="3"/>
    </row>
    <row r="54" spans="6:8" ht="11.25">
      <c r="F54" s="3"/>
      <c r="G54" s="3"/>
      <c r="H54" s="3"/>
    </row>
    <row r="55" spans="6:8" ht="11.25">
      <c r="F55" s="3"/>
      <c r="G55" s="3"/>
      <c r="H55" s="3"/>
    </row>
    <row r="56" spans="6:8" ht="11.25">
      <c r="F56" s="3"/>
      <c r="G56" s="3"/>
      <c r="H56" s="3"/>
    </row>
    <row r="57" spans="6:8" ht="11.25">
      <c r="F57" s="3"/>
      <c r="G57" s="3"/>
      <c r="H57" s="3"/>
    </row>
    <row r="58" spans="6:8" ht="11.25">
      <c r="F58" s="3"/>
      <c r="G58" s="3"/>
      <c r="H58" s="3"/>
    </row>
    <row r="59" spans="6:8" ht="11.25">
      <c r="F59" s="3"/>
      <c r="G59" s="3"/>
      <c r="H59" s="3"/>
    </row>
    <row r="60" spans="6:8" ht="11.25">
      <c r="F60" s="3"/>
      <c r="G60" s="3"/>
      <c r="H60" s="3"/>
    </row>
    <row r="61" spans="6:8" ht="11.25">
      <c r="F61" s="3"/>
      <c r="G61" s="3"/>
      <c r="H61" s="3"/>
    </row>
    <row r="62" spans="6:8" ht="11.25">
      <c r="F62" s="3"/>
      <c r="G62" s="3"/>
      <c r="H62" s="3"/>
    </row>
    <row r="63" spans="6:8" ht="11.25">
      <c r="F63" s="3"/>
      <c r="G63" s="3"/>
      <c r="H63" s="3"/>
    </row>
    <row r="64" spans="6:8" ht="11.25">
      <c r="F64" s="3"/>
      <c r="G64" s="3"/>
      <c r="H64" s="3"/>
    </row>
    <row r="65" spans="6:8" ht="11.25">
      <c r="F65" s="3"/>
      <c r="G65" s="3"/>
      <c r="H65" s="3"/>
    </row>
    <row r="66" spans="6:8" ht="11.25">
      <c r="F66" s="3"/>
      <c r="G66" s="3"/>
      <c r="H66" s="3"/>
    </row>
    <row r="67" spans="6:8" ht="11.25">
      <c r="F67" s="3"/>
      <c r="G67" s="3"/>
      <c r="H67" s="3"/>
    </row>
    <row r="68" spans="6:8" ht="11.25">
      <c r="F68" s="3"/>
      <c r="G68" s="3"/>
      <c r="H68" s="3"/>
    </row>
    <row r="69" spans="6:8" ht="11.25">
      <c r="F69" s="3"/>
      <c r="G69" s="3"/>
      <c r="H69" s="3"/>
    </row>
    <row r="70" spans="6:8" ht="11.25">
      <c r="F70" s="3"/>
      <c r="G70" s="3"/>
      <c r="H70" s="3"/>
    </row>
    <row r="71" spans="6:8" ht="11.25">
      <c r="F71" s="3"/>
      <c r="G71" s="3"/>
      <c r="H71" s="3"/>
    </row>
    <row r="72" spans="6:8" ht="11.25">
      <c r="F72" s="3"/>
      <c r="G72" s="3"/>
      <c r="H72" s="3"/>
    </row>
    <row r="73" spans="6:8" ht="11.25">
      <c r="F73" s="3"/>
      <c r="G73" s="3"/>
      <c r="H73" s="3"/>
    </row>
    <row r="74" spans="6:8" ht="11.25">
      <c r="F74" s="3"/>
      <c r="G74" s="3"/>
      <c r="H74" s="3"/>
    </row>
    <row r="75" spans="6:8" ht="11.25">
      <c r="F75" s="3"/>
      <c r="G75" s="3"/>
      <c r="H75" s="3"/>
    </row>
    <row r="76" spans="6:8" ht="11.25">
      <c r="F76" s="3"/>
      <c r="G76" s="3"/>
      <c r="H76" s="3"/>
    </row>
    <row r="77" spans="6:8" ht="11.25">
      <c r="F77" s="3"/>
      <c r="G77" s="3"/>
      <c r="H77" s="3"/>
    </row>
    <row r="78" spans="6:8" ht="11.25">
      <c r="F78" s="3"/>
      <c r="G78" s="3"/>
      <c r="H78" s="3"/>
    </row>
    <row r="79" spans="6:8" ht="11.25">
      <c r="F79" s="3"/>
      <c r="G79" s="3"/>
      <c r="H79" s="3"/>
    </row>
    <row r="80" spans="6:8" ht="11.25">
      <c r="F80" s="3"/>
      <c r="G80" s="3"/>
      <c r="H80" s="3"/>
    </row>
    <row r="81" spans="6:8" ht="11.25">
      <c r="F81" s="3"/>
      <c r="G81" s="3"/>
      <c r="H81" s="3"/>
    </row>
    <row r="82" spans="6:8" ht="11.25">
      <c r="F82" s="3"/>
      <c r="G82" s="3"/>
      <c r="H82" s="3"/>
    </row>
    <row r="83" spans="6:8" ht="11.25">
      <c r="F83" s="3"/>
      <c r="G83" s="3"/>
      <c r="H83" s="3"/>
    </row>
    <row r="84" spans="6:8" ht="11.25">
      <c r="F84" s="3"/>
      <c r="G84" s="3"/>
      <c r="H84" s="3"/>
    </row>
    <row r="85" spans="6:8" ht="11.25">
      <c r="F85" s="3"/>
      <c r="G85" s="3"/>
      <c r="H85" s="3"/>
    </row>
    <row r="86" spans="6:8" ht="11.25">
      <c r="F86" s="3"/>
      <c r="G86" s="3"/>
      <c r="H86" s="3"/>
    </row>
    <row r="87" spans="6:8" ht="11.25">
      <c r="F87" s="3"/>
      <c r="G87" s="3"/>
      <c r="H87" s="3"/>
    </row>
    <row r="88" spans="6:8" ht="11.25">
      <c r="F88" s="3"/>
      <c r="G88" s="3"/>
      <c r="H88" s="3"/>
    </row>
    <row r="89" spans="6:8" ht="11.25">
      <c r="F89" s="3"/>
      <c r="G89" s="3"/>
      <c r="H89" s="3"/>
    </row>
    <row r="90" spans="6:8" ht="11.25">
      <c r="F90" s="3"/>
      <c r="G90" s="3"/>
      <c r="H90" s="3"/>
    </row>
    <row r="91" spans="6:8" ht="11.25">
      <c r="F91" s="3"/>
      <c r="G91" s="3"/>
      <c r="H91" s="3"/>
    </row>
    <row r="92" spans="6:8" ht="11.25">
      <c r="F92" s="3"/>
      <c r="G92" s="3"/>
      <c r="H92" s="3"/>
    </row>
    <row r="93" spans="6:8" ht="11.25">
      <c r="F93" s="3"/>
      <c r="G93" s="3"/>
      <c r="H93" s="3"/>
    </row>
    <row r="94" spans="6:8" ht="11.25">
      <c r="F94" s="3"/>
      <c r="G94" s="3"/>
      <c r="H94" s="3"/>
    </row>
    <row r="95" spans="6:8" ht="11.25">
      <c r="F95" s="3"/>
      <c r="G95" s="3"/>
      <c r="H95" s="3"/>
    </row>
    <row r="96" spans="6:8" ht="11.25">
      <c r="F96" s="3"/>
      <c r="G96" s="3"/>
      <c r="H96" s="3"/>
    </row>
    <row r="97" spans="6:8" ht="11.25">
      <c r="F97" s="3"/>
      <c r="G97" s="3"/>
      <c r="H97" s="3"/>
    </row>
    <row r="98" spans="6:8" ht="11.25">
      <c r="F98" s="3"/>
      <c r="G98" s="3"/>
      <c r="H98" s="3"/>
    </row>
    <row r="99" spans="6:8" ht="11.25">
      <c r="F99" s="3"/>
      <c r="G99" s="3"/>
      <c r="H99" s="3"/>
    </row>
    <row r="100" spans="6:8" ht="11.25">
      <c r="F100" s="3"/>
      <c r="G100" s="3"/>
      <c r="H100" s="3"/>
    </row>
    <row r="101" spans="6:8" ht="11.25">
      <c r="F101" s="3"/>
      <c r="G101" s="3"/>
      <c r="H101" s="3"/>
    </row>
    <row r="102" spans="6:8" ht="11.25">
      <c r="F102" s="3"/>
      <c r="G102" s="3"/>
      <c r="H102" s="3"/>
    </row>
    <row r="103" spans="6:8" ht="11.25">
      <c r="F103" s="3"/>
      <c r="G103" s="3"/>
      <c r="H103" s="3"/>
    </row>
    <row r="104" spans="6:8" ht="11.25">
      <c r="F104" s="3"/>
      <c r="G104" s="3"/>
      <c r="H104" s="3"/>
    </row>
    <row r="105" spans="6:8" ht="11.25">
      <c r="F105" s="3"/>
      <c r="G105" s="3"/>
      <c r="H105" s="3"/>
    </row>
    <row r="106" spans="6:8" ht="11.25">
      <c r="F106" s="3"/>
      <c r="G106" s="3"/>
      <c r="H106" s="3"/>
    </row>
    <row r="107" spans="6:8" ht="11.25">
      <c r="F107" s="3"/>
      <c r="G107" s="3"/>
      <c r="H107" s="3"/>
    </row>
    <row r="108" spans="6:8" ht="11.25">
      <c r="F108" s="3"/>
      <c r="G108" s="3"/>
      <c r="H108" s="3"/>
    </row>
    <row r="109" spans="6:8" ht="11.25">
      <c r="F109" s="3"/>
      <c r="G109" s="3"/>
      <c r="H109" s="3"/>
    </row>
    <row r="110" spans="6:8" ht="11.25">
      <c r="F110" s="3"/>
      <c r="G110" s="3"/>
      <c r="H110" s="3"/>
    </row>
    <row r="111" spans="6:8" ht="11.25">
      <c r="F111" s="3"/>
      <c r="G111" s="3"/>
      <c r="H111" s="3"/>
    </row>
    <row r="112" spans="6:8" ht="11.25">
      <c r="F112" s="3"/>
      <c r="G112" s="3"/>
      <c r="H112" s="3"/>
    </row>
    <row r="113" spans="6:8" ht="11.25">
      <c r="F113" s="3"/>
      <c r="G113" s="3"/>
      <c r="H113" s="3"/>
    </row>
    <row r="114" spans="6:8" ht="11.25">
      <c r="F114" s="3"/>
      <c r="G114" s="3"/>
      <c r="H114" s="3"/>
    </row>
    <row r="115" spans="6:8" ht="11.25">
      <c r="F115" s="3"/>
      <c r="G115" s="3"/>
      <c r="H115" s="3"/>
    </row>
    <row r="116" spans="6:8" ht="11.25">
      <c r="F116" s="3"/>
      <c r="G116" s="3"/>
      <c r="H116" s="3"/>
    </row>
    <row r="117" spans="6:8" ht="11.25">
      <c r="F117" s="3"/>
      <c r="G117" s="3"/>
      <c r="H117" s="3"/>
    </row>
    <row r="118" spans="6:8" ht="11.25">
      <c r="F118" s="3"/>
      <c r="G118" s="3"/>
      <c r="H118" s="3"/>
    </row>
    <row r="119" spans="6:8" ht="11.25">
      <c r="F119" s="3"/>
      <c r="G119" s="3"/>
      <c r="H119" s="3"/>
    </row>
    <row r="120" spans="6:8" ht="11.25">
      <c r="F120" s="3"/>
      <c r="G120" s="3"/>
      <c r="H120" s="3"/>
    </row>
    <row r="121" spans="6:8" ht="11.25">
      <c r="F121" s="3"/>
      <c r="G121" s="3"/>
      <c r="H121" s="3"/>
    </row>
    <row r="122" spans="6:8" ht="11.25">
      <c r="F122" s="3"/>
      <c r="G122" s="3"/>
      <c r="H122" s="3"/>
    </row>
    <row r="123" spans="6:8" ht="11.25">
      <c r="F123" s="3"/>
      <c r="G123" s="3"/>
      <c r="H123" s="3"/>
    </row>
    <row r="124" spans="6:8" ht="11.25">
      <c r="F124" s="3"/>
      <c r="G124" s="3"/>
      <c r="H124" s="3"/>
    </row>
    <row r="125" spans="6:8" ht="11.25">
      <c r="F125" s="3"/>
      <c r="G125" s="3"/>
      <c r="H125" s="3"/>
    </row>
    <row r="126" spans="6:8" ht="11.25">
      <c r="F126" s="3"/>
      <c r="G126" s="3"/>
      <c r="H126" s="3"/>
    </row>
    <row r="127" spans="6:8" ht="11.25">
      <c r="F127" s="3"/>
      <c r="G127" s="3"/>
      <c r="H127" s="3"/>
    </row>
    <row r="128" spans="6:8" ht="11.25">
      <c r="F128" s="3"/>
      <c r="G128" s="3"/>
      <c r="H128" s="3"/>
    </row>
    <row r="129" spans="6:8" ht="11.25">
      <c r="F129" s="3"/>
      <c r="G129" s="3"/>
      <c r="H129" s="3"/>
    </row>
    <row r="130" spans="6:8" ht="11.25">
      <c r="F130" s="3"/>
      <c r="G130" s="3"/>
      <c r="H130" s="3"/>
    </row>
    <row r="131" spans="6:8" ht="11.25">
      <c r="F131" s="3"/>
      <c r="G131" s="3"/>
      <c r="H131" s="3"/>
    </row>
    <row r="132" spans="6:8" ht="11.25">
      <c r="F132" s="3"/>
      <c r="G132" s="3"/>
      <c r="H132" s="3"/>
    </row>
    <row r="133" spans="6:8" ht="11.25">
      <c r="F133" s="3"/>
      <c r="G133" s="3"/>
      <c r="H133" s="3"/>
    </row>
    <row r="134" spans="6:8" ht="11.25">
      <c r="F134" s="3"/>
      <c r="G134" s="3"/>
      <c r="H134" s="3"/>
    </row>
    <row r="135" spans="6:8" ht="11.25">
      <c r="F135" s="3"/>
      <c r="G135" s="3"/>
      <c r="H135" s="3"/>
    </row>
    <row r="136" spans="6:8" ht="11.25">
      <c r="F136" s="3"/>
      <c r="G136" s="3"/>
      <c r="H136" s="3"/>
    </row>
    <row r="137" spans="6:8" ht="11.25">
      <c r="F137" s="3"/>
      <c r="G137" s="3"/>
      <c r="H137" s="3"/>
    </row>
    <row r="138" spans="6:8" ht="11.25">
      <c r="F138" s="3"/>
      <c r="G138" s="3"/>
      <c r="H138" s="3"/>
    </row>
    <row r="139" spans="6:8" ht="11.25">
      <c r="F139" s="3"/>
      <c r="G139" s="3"/>
      <c r="H139" s="3"/>
    </row>
    <row r="140" spans="6:8" ht="11.25">
      <c r="F140" s="3"/>
      <c r="G140" s="3"/>
      <c r="H140" s="3"/>
    </row>
    <row r="141" spans="6:8" ht="11.25">
      <c r="F141" s="3"/>
      <c r="G141" s="3"/>
      <c r="H141" s="3"/>
    </row>
    <row r="142" spans="6:8" ht="11.25">
      <c r="F142" s="3"/>
      <c r="G142" s="3"/>
      <c r="H142" s="3"/>
    </row>
    <row r="143" spans="6:8" ht="11.25">
      <c r="F143" s="3"/>
      <c r="G143" s="3"/>
      <c r="H143" s="3"/>
    </row>
    <row r="144" spans="6:8" ht="11.25">
      <c r="F144" s="3"/>
      <c r="G144" s="3"/>
      <c r="H144" s="3"/>
    </row>
    <row r="145" spans="6:8" ht="11.25">
      <c r="F145" s="3"/>
      <c r="G145" s="3"/>
      <c r="H145" s="3"/>
    </row>
    <row r="146" spans="6:8" ht="11.25">
      <c r="F146" s="3"/>
      <c r="G146" s="3"/>
      <c r="H146" s="3"/>
    </row>
    <row r="147" spans="6:8" ht="11.25">
      <c r="F147" s="3"/>
      <c r="G147" s="3"/>
      <c r="H147" s="3"/>
    </row>
    <row r="148" spans="6:8" ht="11.25">
      <c r="F148" s="3"/>
      <c r="G148" s="3"/>
      <c r="H148" s="3"/>
    </row>
    <row r="149" spans="6:8" ht="11.25">
      <c r="F149" s="3"/>
      <c r="G149" s="3"/>
      <c r="H149" s="3"/>
    </row>
    <row r="150" spans="6:8" ht="11.25">
      <c r="F150" s="3"/>
      <c r="G150" s="3"/>
      <c r="H150" s="3"/>
    </row>
    <row r="151" spans="6:8" ht="11.25">
      <c r="F151" s="3"/>
      <c r="G151" s="3"/>
      <c r="H151" s="3"/>
    </row>
    <row r="152" spans="6:8" ht="11.25">
      <c r="F152" s="3"/>
      <c r="G152" s="3"/>
      <c r="H152" s="3"/>
    </row>
    <row r="153" spans="6:8" ht="11.25">
      <c r="F153" s="3"/>
      <c r="G153" s="3"/>
      <c r="H153" s="3"/>
    </row>
    <row r="154" spans="6:8" ht="11.25">
      <c r="F154" s="3"/>
      <c r="G154" s="3"/>
      <c r="H154" s="3"/>
    </row>
    <row r="155" spans="6:8" ht="11.25">
      <c r="F155" s="3"/>
      <c r="G155" s="3"/>
      <c r="H155" s="3"/>
    </row>
    <row r="156" spans="6:8" ht="11.25">
      <c r="F156" s="3"/>
      <c r="G156" s="3"/>
      <c r="H156" s="3"/>
    </row>
    <row r="157" spans="6:8" ht="11.25">
      <c r="F157" s="3"/>
      <c r="G157" s="3"/>
      <c r="H157" s="3"/>
    </row>
    <row r="158" spans="6:8" ht="11.25">
      <c r="F158" s="3"/>
      <c r="G158" s="3"/>
      <c r="H158" s="3"/>
    </row>
    <row r="159" spans="6:8" ht="11.25">
      <c r="F159" s="3"/>
      <c r="G159" s="3"/>
      <c r="H159" s="3"/>
    </row>
    <row r="160" spans="6:8" ht="11.25">
      <c r="F160" s="3"/>
      <c r="G160" s="3"/>
      <c r="H160" s="3"/>
    </row>
    <row r="161" spans="6:8" ht="11.25">
      <c r="F161" s="3"/>
      <c r="G161" s="3"/>
      <c r="H161" s="3"/>
    </row>
    <row r="162" spans="6:8" ht="11.25">
      <c r="F162" s="3"/>
      <c r="G162" s="3"/>
      <c r="H162" s="3"/>
    </row>
    <row r="163" spans="6:8" ht="11.25">
      <c r="F163" s="3"/>
      <c r="G163" s="3"/>
      <c r="H163" s="3"/>
    </row>
    <row r="164" spans="6:8" ht="11.25">
      <c r="F164" s="3"/>
      <c r="G164" s="3"/>
      <c r="H164" s="3"/>
    </row>
    <row r="165" spans="6:8" ht="11.25">
      <c r="F165" s="3"/>
      <c r="G165" s="3"/>
      <c r="H165" s="3"/>
    </row>
    <row r="166" spans="6:8" ht="11.25">
      <c r="F166" s="3"/>
      <c r="G166" s="3"/>
      <c r="H166" s="3"/>
    </row>
    <row r="167" spans="6:8" ht="11.25">
      <c r="F167" s="3"/>
      <c r="G167" s="3"/>
      <c r="H167" s="3"/>
    </row>
    <row r="168" spans="6:8" ht="11.25">
      <c r="F168" s="3"/>
      <c r="G168" s="3"/>
      <c r="H168" s="3"/>
    </row>
    <row r="169" spans="6:8" ht="11.25">
      <c r="F169" s="3"/>
      <c r="G169" s="3"/>
      <c r="H169" s="3"/>
    </row>
    <row r="170" spans="6:8" ht="11.25">
      <c r="F170" s="3"/>
      <c r="G170" s="3"/>
      <c r="H170" s="3"/>
    </row>
    <row r="171" spans="6:8" ht="11.25">
      <c r="F171" s="3"/>
      <c r="G171" s="3"/>
      <c r="H171" s="3"/>
    </row>
    <row r="172" spans="6:8" ht="11.25">
      <c r="F172" s="3"/>
      <c r="G172" s="3"/>
      <c r="H172" s="3"/>
    </row>
    <row r="173" spans="6:8" ht="11.25">
      <c r="F173" s="3"/>
      <c r="G173" s="3"/>
      <c r="H173" s="3"/>
    </row>
    <row r="174" spans="6:8" ht="11.25">
      <c r="F174" s="3"/>
      <c r="G174" s="3"/>
      <c r="H174" s="3"/>
    </row>
    <row r="175" spans="6:8" ht="11.25">
      <c r="F175" s="3"/>
      <c r="G175" s="3"/>
      <c r="H175" s="3"/>
    </row>
    <row r="176" spans="6:8" ht="11.25">
      <c r="F176" s="3"/>
      <c r="G176" s="3"/>
      <c r="H176" s="3"/>
    </row>
    <row r="177" spans="6:8" ht="11.25">
      <c r="F177" s="3"/>
      <c r="G177" s="3"/>
      <c r="H177" s="3"/>
    </row>
    <row r="178" spans="6:8" ht="11.25">
      <c r="F178" s="3"/>
      <c r="G178" s="3"/>
      <c r="H178" s="3"/>
    </row>
    <row r="179" spans="6:8" ht="11.25">
      <c r="F179" s="3"/>
      <c r="G179" s="3"/>
      <c r="H179" s="3"/>
    </row>
    <row r="180" spans="6:8" ht="11.25">
      <c r="F180" s="3"/>
      <c r="G180" s="3"/>
      <c r="H180" s="3"/>
    </row>
    <row r="181" spans="6:8" ht="11.25">
      <c r="F181" s="3"/>
      <c r="G181" s="3"/>
      <c r="H181" s="3"/>
    </row>
    <row r="182" spans="6:8" ht="11.25">
      <c r="F182" s="3"/>
      <c r="G182" s="3"/>
      <c r="H182" s="3"/>
    </row>
    <row r="183" spans="6:8" ht="11.25">
      <c r="F183" s="3"/>
      <c r="G183" s="3"/>
      <c r="H183" s="3"/>
    </row>
    <row r="184" spans="6:8" ht="11.25">
      <c r="F184" s="3"/>
      <c r="G184" s="3"/>
      <c r="H184" s="3"/>
    </row>
    <row r="185" spans="6:8" ht="11.25">
      <c r="F185" s="3"/>
      <c r="G185" s="3"/>
      <c r="H185" s="3"/>
    </row>
    <row r="186" spans="6:8" ht="11.25">
      <c r="F186" s="3"/>
      <c r="G186" s="3"/>
      <c r="H186" s="3"/>
    </row>
    <row r="187" spans="6:8" ht="11.25">
      <c r="F187" s="3"/>
      <c r="G187" s="3"/>
      <c r="H187" s="3"/>
    </row>
    <row r="188" spans="6:8" ht="11.25">
      <c r="F188" s="3"/>
      <c r="G188" s="3"/>
      <c r="H188" s="3"/>
    </row>
    <row r="189" spans="6:8" ht="11.25">
      <c r="F189" s="3"/>
      <c r="G189" s="3"/>
      <c r="H189" s="3"/>
    </row>
    <row r="190" spans="6:8" ht="11.25">
      <c r="F190" s="3"/>
      <c r="G190" s="3"/>
      <c r="H190" s="3"/>
    </row>
    <row r="191" spans="6:8" ht="11.25">
      <c r="F191" s="3"/>
      <c r="G191" s="3"/>
      <c r="H191" s="3"/>
    </row>
    <row r="192" spans="6:8" ht="11.25">
      <c r="F192" s="3"/>
      <c r="G192" s="3"/>
      <c r="H192" s="3"/>
    </row>
    <row r="193" spans="6:8" ht="11.25">
      <c r="F193" s="3"/>
      <c r="G193" s="3"/>
      <c r="H193" s="3"/>
    </row>
    <row r="194" spans="6:8" ht="11.25">
      <c r="F194" s="3"/>
      <c r="G194" s="3"/>
      <c r="H194" s="3"/>
    </row>
    <row r="195" spans="6:8" ht="11.25">
      <c r="F195" s="3"/>
      <c r="G195" s="3"/>
      <c r="H195" s="3"/>
    </row>
    <row r="196" spans="6:8" ht="11.25">
      <c r="F196" s="3"/>
      <c r="G196" s="3"/>
      <c r="H196" s="3"/>
    </row>
    <row r="197" spans="6:8" ht="11.25">
      <c r="F197" s="3"/>
      <c r="G197" s="3"/>
      <c r="H197" s="3"/>
    </row>
    <row r="198" spans="6:8" ht="11.25">
      <c r="F198" s="3"/>
      <c r="G198" s="3"/>
      <c r="H198" s="3"/>
    </row>
    <row r="199" spans="6:8" ht="11.25">
      <c r="F199" s="3"/>
      <c r="G199" s="3"/>
      <c r="H199" s="3"/>
    </row>
    <row r="200" spans="6:8" ht="11.25">
      <c r="F200" s="3"/>
      <c r="G200" s="3"/>
      <c r="H200" s="3"/>
    </row>
    <row r="201" spans="6:8" ht="11.25">
      <c r="F201" s="3"/>
      <c r="G201" s="3"/>
      <c r="H201" s="3"/>
    </row>
    <row r="202" spans="6:8" ht="11.25">
      <c r="F202" s="3"/>
      <c r="G202" s="3"/>
      <c r="H202" s="3"/>
    </row>
    <row r="203" spans="6:8" ht="11.25">
      <c r="F203" s="3"/>
      <c r="G203" s="3"/>
      <c r="H203" s="3"/>
    </row>
    <row r="204" spans="6:8" ht="11.25">
      <c r="F204" s="3"/>
      <c r="G204" s="3"/>
      <c r="H204" s="3"/>
    </row>
    <row r="205" spans="6:8" ht="11.25">
      <c r="F205" s="3"/>
      <c r="G205" s="3"/>
      <c r="H205" s="3"/>
    </row>
    <row r="206" spans="6:8" ht="11.25">
      <c r="F206" s="3"/>
      <c r="G206" s="3"/>
      <c r="H206" s="3"/>
    </row>
    <row r="207" spans="6:8" ht="11.25">
      <c r="F207" s="3"/>
      <c r="G207" s="3"/>
      <c r="H207" s="3"/>
    </row>
    <row r="208" spans="6:8" ht="11.25">
      <c r="F208" s="3"/>
      <c r="G208" s="3"/>
      <c r="H208" s="3"/>
    </row>
    <row r="209" spans="6:8" ht="11.25">
      <c r="F209" s="3"/>
      <c r="G209" s="3"/>
      <c r="H209" s="3"/>
    </row>
    <row r="210" spans="6:8" ht="11.25">
      <c r="F210" s="3"/>
      <c r="G210" s="3"/>
      <c r="H210" s="3"/>
    </row>
    <row r="211" spans="6:8" ht="11.25">
      <c r="F211" s="3"/>
      <c r="G211" s="3"/>
      <c r="H211" s="3"/>
    </row>
    <row r="212" spans="6:8" ht="11.25">
      <c r="F212" s="3"/>
      <c r="G212" s="3"/>
      <c r="H212" s="3"/>
    </row>
    <row r="213" spans="6:8" ht="11.25">
      <c r="F213" s="3"/>
      <c r="G213" s="3"/>
      <c r="H213" s="3"/>
    </row>
    <row r="214" spans="6:8" ht="11.25">
      <c r="F214" s="3"/>
      <c r="G214" s="3"/>
      <c r="H214" s="3"/>
    </row>
    <row r="215" spans="6:8" ht="11.25">
      <c r="F215" s="3"/>
      <c r="G215" s="3"/>
      <c r="H215" s="3"/>
    </row>
    <row r="216" spans="6:8" ht="11.25">
      <c r="F216" s="3"/>
      <c r="G216" s="3"/>
      <c r="H216" s="3"/>
    </row>
    <row r="217" spans="6:8" ht="11.25">
      <c r="F217" s="3"/>
      <c r="G217" s="3"/>
      <c r="H217" s="3"/>
    </row>
    <row r="218" spans="6:8" ht="11.25">
      <c r="F218" s="3"/>
      <c r="G218" s="3"/>
      <c r="H218" s="3"/>
    </row>
    <row r="219" spans="6:8" ht="11.25">
      <c r="F219" s="3"/>
      <c r="G219" s="3"/>
      <c r="H219" s="3"/>
    </row>
    <row r="220" spans="6:8" ht="11.25">
      <c r="F220" s="3"/>
      <c r="G220" s="3"/>
      <c r="H220" s="3"/>
    </row>
    <row r="221" spans="6:8" ht="11.25">
      <c r="F221" s="3"/>
      <c r="G221" s="3"/>
      <c r="H221" s="3"/>
    </row>
    <row r="222" spans="6:8" ht="11.25">
      <c r="F222" s="3"/>
      <c r="G222" s="3"/>
      <c r="H222" s="3"/>
    </row>
    <row r="223" spans="6:8" ht="11.25">
      <c r="F223" s="3"/>
      <c r="G223" s="3"/>
      <c r="H223" s="3"/>
    </row>
    <row r="224" spans="6:8" ht="11.25">
      <c r="F224" s="3"/>
      <c r="G224" s="3"/>
      <c r="H224" s="3"/>
    </row>
    <row r="225" spans="6:8" ht="11.25">
      <c r="F225" s="3"/>
      <c r="G225" s="3"/>
      <c r="H225" s="3"/>
    </row>
    <row r="226" spans="6:8" ht="11.25">
      <c r="F226" s="3"/>
      <c r="G226" s="3"/>
      <c r="H226" s="3"/>
    </row>
    <row r="227" spans="6:8" ht="11.25">
      <c r="F227" s="3"/>
      <c r="G227" s="3"/>
      <c r="H227" s="3"/>
    </row>
    <row r="228" spans="6:8" ht="11.25">
      <c r="F228" s="3"/>
      <c r="G228" s="3"/>
      <c r="H228" s="3"/>
    </row>
    <row r="229" spans="6:8" ht="11.25">
      <c r="F229" s="3"/>
      <c r="G229" s="3"/>
      <c r="H229" s="3"/>
    </row>
    <row r="230" spans="6:8" ht="11.25">
      <c r="F230" s="3"/>
      <c r="G230" s="3"/>
      <c r="H230" s="3"/>
    </row>
    <row r="231" spans="6:8" ht="11.25">
      <c r="F231" s="3"/>
      <c r="G231" s="3"/>
      <c r="H231" s="3"/>
    </row>
    <row r="232" spans="6:8" ht="11.25">
      <c r="F232" s="3"/>
      <c r="G232" s="3"/>
      <c r="H232" s="3"/>
    </row>
    <row r="233" spans="6:8" ht="11.25">
      <c r="F233" s="3"/>
      <c r="G233" s="3"/>
      <c r="H233" s="3"/>
    </row>
    <row r="234" spans="6:8" ht="11.25">
      <c r="F234" s="3"/>
      <c r="G234" s="3"/>
      <c r="H234" s="3"/>
    </row>
    <row r="235" spans="6:8" ht="11.25">
      <c r="F235" s="3"/>
      <c r="G235" s="3"/>
      <c r="H235" s="3"/>
    </row>
    <row r="236" spans="6:8" ht="11.25">
      <c r="F236" s="3"/>
      <c r="G236" s="3"/>
      <c r="H236" s="3"/>
    </row>
    <row r="237" spans="6:8" ht="11.25">
      <c r="F237" s="3"/>
      <c r="G237" s="3"/>
      <c r="H237" s="3"/>
    </row>
    <row r="238" spans="6:8" ht="11.25">
      <c r="F238" s="3"/>
      <c r="G238" s="3"/>
      <c r="H238" s="3"/>
    </row>
    <row r="239" spans="6:8" ht="11.25">
      <c r="F239" s="3"/>
      <c r="G239" s="3"/>
      <c r="H239" s="3"/>
    </row>
    <row r="240" spans="6:8" ht="11.25">
      <c r="F240" s="3"/>
      <c r="G240" s="3"/>
      <c r="H240" s="3"/>
    </row>
    <row r="241" spans="6:8" ht="11.25">
      <c r="F241" s="3"/>
      <c r="G241" s="3"/>
      <c r="H241" s="3"/>
    </row>
    <row r="242" spans="6:8" ht="11.25">
      <c r="F242" s="3"/>
      <c r="G242" s="3"/>
      <c r="H242" s="3"/>
    </row>
    <row r="243" spans="6:8" ht="11.25">
      <c r="F243" s="3"/>
      <c r="G243" s="3"/>
      <c r="H243" s="3"/>
    </row>
    <row r="244" spans="6:8" ht="11.25">
      <c r="F244" s="3"/>
      <c r="G244" s="3"/>
      <c r="H244" s="3"/>
    </row>
    <row r="245" spans="6:8" ht="11.25">
      <c r="F245" s="3"/>
      <c r="G245" s="3"/>
      <c r="H245" s="3"/>
    </row>
    <row r="246" spans="6:8" ht="11.25">
      <c r="F246" s="3"/>
      <c r="G246" s="3"/>
      <c r="H246" s="3"/>
    </row>
    <row r="247" spans="6:8" ht="11.25">
      <c r="F247" s="3"/>
      <c r="G247" s="3"/>
      <c r="H247" s="3"/>
    </row>
    <row r="248" spans="6:8" ht="11.25">
      <c r="F248" s="3"/>
      <c r="G248" s="3"/>
      <c r="H248" s="3"/>
    </row>
    <row r="249" spans="6:8" ht="11.25">
      <c r="F249" s="3"/>
      <c r="G249" s="3"/>
      <c r="H249" s="3"/>
    </row>
    <row r="250" spans="6:8" ht="11.25">
      <c r="F250" s="3"/>
      <c r="G250" s="3"/>
      <c r="H250" s="3"/>
    </row>
    <row r="251" spans="6:8" ht="11.25">
      <c r="F251" s="3"/>
      <c r="G251" s="3"/>
      <c r="H251" s="3"/>
    </row>
    <row r="252" spans="6:8" ht="11.25">
      <c r="F252" s="3"/>
      <c r="G252" s="3"/>
      <c r="H252" s="3"/>
    </row>
    <row r="253" spans="6:8" ht="11.25">
      <c r="F253" s="3"/>
      <c r="G253" s="3"/>
      <c r="H253" s="3"/>
    </row>
    <row r="254" spans="6:8" ht="11.25">
      <c r="F254" s="3"/>
      <c r="G254" s="3"/>
      <c r="H254" s="3"/>
    </row>
    <row r="255" spans="6:8" ht="11.25">
      <c r="F255" s="3"/>
      <c r="G255" s="3"/>
      <c r="H255" s="3"/>
    </row>
    <row r="256" spans="6:8" ht="11.25">
      <c r="F256" s="3"/>
      <c r="G256" s="3"/>
      <c r="H256" s="3"/>
    </row>
    <row r="257" spans="6:8" ht="11.25">
      <c r="F257" s="3"/>
      <c r="G257" s="3"/>
      <c r="H257" s="3"/>
    </row>
    <row r="258" spans="6:8" ht="11.25">
      <c r="F258" s="3"/>
      <c r="G258" s="3"/>
      <c r="H258" s="3"/>
    </row>
    <row r="259" spans="6:8" ht="11.25">
      <c r="F259" s="3"/>
      <c r="G259" s="3"/>
      <c r="H259" s="3"/>
    </row>
    <row r="260" spans="6:8" ht="11.25">
      <c r="F260" s="3"/>
      <c r="G260" s="3"/>
      <c r="H260" s="3"/>
    </row>
    <row r="261" spans="6:8" ht="11.25">
      <c r="F261" s="3"/>
      <c r="G261" s="3"/>
      <c r="H261" s="3"/>
    </row>
    <row r="262" spans="6:8" ht="11.25">
      <c r="F262" s="3"/>
      <c r="G262" s="3"/>
      <c r="H262" s="3"/>
    </row>
    <row r="263" spans="6:8" ht="11.25">
      <c r="F263" s="3"/>
      <c r="G263" s="3"/>
      <c r="H263" s="3"/>
    </row>
    <row r="264" spans="6:8" ht="11.25">
      <c r="F264" s="3"/>
      <c r="G264" s="3"/>
      <c r="H264" s="3"/>
    </row>
    <row r="265" spans="6:8" ht="11.25">
      <c r="F265" s="3"/>
      <c r="G265" s="3"/>
      <c r="H265" s="3"/>
    </row>
    <row r="266" spans="6:8" ht="11.25">
      <c r="F266" s="3"/>
      <c r="G266" s="3"/>
      <c r="H266" s="3"/>
    </row>
    <row r="267" spans="6:8" ht="11.25">
      <c r="F267" s="3"/>
      <c r="G267" s="3"/>
      <c r="H267" s="3"/>
    </row>
    <row r="268" spans="6:8" ht="11.25">
      <c r="F268" s="3"/>
      <c r="G268" s="3"/>
      <c r="H268" s="3"/>
    </row>
    <row r="269" spans="6:8" ht="11.25">
      <c r="F269" s="3"/>
      <c r="G269" s="3"/>
      <c r="H269" s="3"/>
    </row>
    <row r="270" spans="6:8" ht="11.25">
      <c r="F270" s="3"/>
      <c r="G270" s="3"/>
      <c r="H270" s="3"/>
    </row>
    <row r="271" spans="6:8" ht="11.25">
      <c r="F271" s="3"/>
      <c r="G271" s="3"/>
      <c r="H271" s="3"/>
    </row>
    <row r="272" spans="6:8" ht="11.25">
      <c r="F272" s="3"/>
      <c r="G272" s="3"/>
      <c r="H272" s="3"/>
    </row>
    <row r="273" spans="6:8" ht="11.25">
      <c r="F273" s="3"/>
      <c r="G273" s="3"/>
      <c r="H273" s="3"/>
    </row>
    <row r="274" spans="6:8" ht="11.25">
      <c r="F274" s="3"/>
      <c r="G274" s="3"/>
      <c r="H274" s="3"/>
    </row>
    <row r="275" spans="6:8" ht="11.25">
      <c r="F275" s="3"/>
      <c r="G275" s="3"/>
      <c r="H275" s="3"/>
    </row>
    <row r="276" spans="6:8" ht="11.25">
      <c r="F276" s="3"/>
      <c r="G276" s="3"/>
      <c r="H276" s="3"/>
    </row>
    <row r="277" spans="6:8" ht="11.25">
      <c r="F277" s="3"/>
      <c r="G277" s="3"/>
      <c r="H277" s="3"/>
    </row>
    <row r="278" spans="6:8" ht="11.25">
      <c r="F278" s="3"/>
      <c r="G278" s="3"/>
      <c r="H278" s="3"/>
    </row>
    <row r="279" spans="6:8" ht="11.25">
      <c r="F279" s="3"/>
      <c r="G279" s="3"/>
      <c r="H279" s="3"/>
    </row>
    <row r="280" spans="6:8" ht="11.25">
      <c r="F280" s="3"/>
      <c r="G280" s="3"/>
      <c r="H280" s="3"/>
    </row>
    <row r="281" spans="6:8" ht="11.25">
      <c r="F281" s="3"/>
      <c r="G281" s="3"/>
      <c r="H281" s="3"/>
    </row>
    <row r="282" spans="6:8" ht="11.25">
      <c r="F282" s="3"/>
      <c r="G282" s="3"/>
      <c r="H282" s="3"/>
    </row>
    <row r="283" spans="6:8" ht="11.25">
      <c r="F283" s="3"/>
      <c r="G283" s="3"/>
      <c r="H283" s="3"/>
    </row>
    <row r="284" spans="6:8" ht="11.25">
      <c r="F284" s="3"/>
      <c r="G284" s="3"/>
      <c r="H284" s="3"/>
    </row>
    <row r="285" spans="6:8" ht="11.25">
      <c r="F285" s="3"/>
      <c r="G285" s="3"/>
      <c r="H285" s="3"/>
    </row>
    <row r="286" spans="6:8" ht="11.25">
      <c r="F286" s="3"/>
      <c r="G286" s="3"/>
      <c r="H286" s="3"/>
    </row>
    <row r="287" spans="6:8" ht="11.25">
      <c r="F287" s="3"/>
      <c r="G287" s="3"/>
      <c r="H287" s="3"/>
    </row>
    <row r="288" spans="6:8" ht="11.25">
      <c r="F288" s="3"/>
      <c r="G288" s="3"/>
      <c r="H288" s="3"/>
    </row>
    <row r="289" spans="6:8" ht="11.25">
      <c r="F289" s="3"/>
      <c r="G289" s="3"/>
      <c r="H289" s="3"/>
    </row>
    <row r="290" spans="6:8" ht="11.25">
      <c r="F290" s="3"/>
      <c r="G290" s="3"/>
      <c r="H290" s="3"/>
    </row>
    <row r="291" spans="6:8" ht="11.25">
      <c r="F291" s="3"/>
      <c r="G291" s="3"/>
      <c r="H291" s="3"/>
    </row>
    <row r="292" spans="6:8" ht="11.25">
      <c r="F292" s="3"/>
      <c r="G292" s="3"/>
      <c r="H292" s="3"/>
    </row>
    <row r="293" spans="6:8" ht="11.25">
      <c r="F293" s="3"/>
      <c r="G293" s="3"/>
      <c r="H293" s="3"/>
    </row>
    <row r="294" spans="6:8" ht="11.25">
      <c r="F294" s="3"/>
      <c r="G294" s="3"/>
      <c r="H294" s="3"/>
    </row>
    <row r="295" spans="6:8" ht="11.25">
      <c r="F295" s="3"/>
      <c r="G295" s="3"/>
      <c r="H295" s="3"/>
    </row>
    <row r="296" spans="6:8" ht="11.25">
      <c r="F296" s="3"/>
      <c r="G296" s="3"/>
      <c r="H296" s="3"/>
    </row>
    <row r="297" spans="6:8" ht="11.25">
      <c r="F297" s="3"/>
      <c r="G297" s="3"/>
      <c r="H297" s="3"/>
    </row>
    <row r="298" spans="6:8" ht="11.25">
      <c r="F298" s="3"/>
      <c r="G298" s="3"/>
      <c r="H298" s="3"/>
    </row>
    <row r="299" spans="6:8" ht="11.25">
      <c r="F299" s="3"/>
      <c r="G299" s="3"/>
      <c r="H299" s="3"/>
    </row>
    <row r="300" spans="6:8" ht="11.25">
      <c r="F300" s="3"/>
      <c r="G300" s="3"/>
      <c r="H300" s="3"/>
    </row>
    <row r="301" spans="6:8" ht="11.25">
      <c r="F301" s="3"/>
      <c r="G301" s="3"/>
      <c r="H301" s="3"/>
    </row>
    <row r="302" spans="6:8" ht="11.25">
      <c r="F302" s="3"/>
      <c r="G302" s="3"/>
      <c r="H302" s="3"/>
    </row>
    <row r="303" spans="6:8" ht="11.25">
      <c r="F303" s="3"/>
      <c r="G303" s="3"/>
      <c r="H303" s="3"/>
    </row>
    <row r="304" spans="6:8" ht="11.25">
      <c r="F304" s="3"/>
      <c r="G304" s="3"/>
      <c r="H304" s="3"/>
    </row>
    <row r="305" spans="6:8" ht="11.25">
      <c r="F305" s="3"/>
      <c r="G305" s="3"/>
      <c r="H305" s="3"/>
    </row>
    <row r="306" spans="6:8" ht="11.25">
      <c r="F306" s="3"/>
      <c r="G306" s="3"/>
      <c r="H306" s="3"/>
    </row>
    <row r="307" spans="6:8" ht="11.25">
      <c r="F307" s="3"/>
      <c r="G307" s="3"/>
      <c r="H307" s="3"/>
    </row>
    <row r="308" spans="6:8" ht="11.25">
      <c r="F308" s="3"/>
      <c r="G308" s="3"/>
      <c r="H308" s="3"/>
    </row>
    <row r="309" spans="6:8" ht="11.25">
      <c r="F309" s="3"/>
      <c r="G309" s="3"/>
      <c r="H309" s="3"/>
    </row>
    <row r="310" spans="6:8" ht="11.25">
      <c r="F310" s="3"/>
      <c r="G310" s="3"/>
      <c r="H310" s="3"/>
    </row>
    <row r="311" spans="6:8" ht="11.25">
      <c r="F311" s="3"/>
      <c r="G311" s="3"/>
      <c r="H311" s="3"/>
    </row>
    <row r="312" spans="6:8" ht="11.25">
      <c r="F312" s="3"/>
      <c r="G312" s="3"/>
      <c r="H312" s="3"/>
    </row>
    <row r="313" spans="6:8" ht="11.25">
      <c r="F313" s="3"/>
      <c r="G313" s="3"/>
      <c r="H313" s="3"/>
    </row>
    <row r="314" spans="6:8" ht="11.25">
      <c r="F314" s="3"/>
      <c r="G314" s="3"/>
      <c r="H314" s="3"/>
    </row>
    <row r="315" spans="6:8" ht="11.25">
      <c r="F315" s="3"/>
      <c r="G315" s="3"/>
      <c r="H315" s="3"/>
    </row>
    <row r="316" spans="6:8" ht="11.25">
      <c r="F316" s="3"/>
      <c r="G316" s="3"/>
      <c r="H316" s="3"/>
    </row>
    <row r="317" spans="6:8" ht="11.25">
      <c r="F317" s="3"/>
      <c r="G317" s="3"/>
      <c r="H317" s="3"/>
    </row>
    <row r="318" spans="6:8" ht="11.25">
      <c r="F318" s="3"/>
      <c r="G318" s="3"/>
      <c r="H318" s="3"/>
    </row>
    <row r="319" spans="6:8" ht="11.25">
      <c r="F319" s="3"/>
      <c r="G319" s="3"/>
      <c r="H319" s="3"/>
    </row>
    <row r="320" spans="6:8" ht="11.25">
      <c r="F320" s="3"/>
      <c r="G320" s="3"/>
      <c r="H320" s="3"/>
    </row>
    <row r="321" spans="6:8" ht="11.25">
      <c r="F321" s="3"/>
      <c r="G321" s="3"/>
      <c r="H321" s="3"/>
    </row>
    <row r="322" spans="6:8" ht="11.25">
      <c r="F322" s="3"/>
      <c r="G322" s="3"/>
      <c r="H322" s="3"/>
    </row>
    <row r="323" spans="6:8" ht="11.25">
      <c r="F323" s="3"/>
      <c r="G323" s="3"/>
      <c r="H323" s="3"/>
    </row>
    <row r="324" spans="6:8" ht="11.25">
      <c r="F324" s="3"/>
      <c r="G324" s="3"/>
      <c r="H324" s="3"/>
    </row>
    <row r="325" spans="6:8" ht="11.25">
      <c r="F325" s="3"/>
      <c r="G325" s="3"/>
      <c r="H325" s="3"/>
    </row>
    <row r="326" spans="6:8" ht="11.25">
      <c r="F326" s="3"/>
      <c r="G326" s="3"/>
      <c r="H326" s="3"/>
    </row>
    <row r="327" spans="6:8" ht="11.25">
      <c r="F327" s="3"/>
      <c r="G327" s="3"/>
      <c r="H327" s="3"/>
    </row>
    <row r="328" spans="6:8" ht="11.25">
      <c r="F328" s="3"/>
      <c r="G328" s="3"/>
      <c r="H328" s="3"/>
    </row>
    <row r="329" spans="6:8" ht="11.25">
      <c r="F329" s="3"/>
      <c r="G329" s="3"/>
      <c r="H329" s="3"/>
    </row>
    <row r="330" spans="6:8" ht="11.25">
      <c r="F330" s="3"/>
      <c r="G330" s="3"/>
      <c r="H330" s="3"/>
    </row>
    <row r="331" spans="6:8" ht="11.25">
      <c r="F331" s="3"/>
      <c r="G331" s="3"/>
      <c r="H331" s="3"/>
    </row>
    <row r="332" spans="6:8" ht="11.25">
      <c r="F332" s="3"/>
      <c r="G332" s="3"/>
      <c r="H332" s="3"/>
    </row>
    <row r="333" spans="6:8" ht="11.25">
      <c r="F333" s="3"/>
      <c r="G333" s="3"/>
      <c r="H333" s="3"/>
    </row>
    <row r="334" spans="6:8" ht="11.25">
      <c r="F334" s="3"/>
      <c r="G334" s="3"/>
      <c r="H334" s="3"/>
    </row>
    <row r="335" spans="6:8" ht="11.25">
      <c r="F335" s="3"/>
      <c r="G335" s="3"/>
      <c r="H335" s="3"/>
    </row>
  </sheetData>
  <mergeCells count="7">
    <mergeCell ref="A14:I14"/>
    <mergeCell ref="H2:I2"/>
    <mergeCell ref="H4:J4"/>
    <mergeCell ref="B7:H7"/>
    <mergeCell ref="B8:H8"/>
    <mergeCell ref="B9:H9"/>
    <mergeCell ref="A13:I13"/>
  </mergeCells>
  <printOptions/>
  <pageMargins left="0.7874015748031497" right="0.3937007874015748" top="0.3937007874015748" bottom="0.984251968503937" header="0.41" footer="0.8661417322834646"/>
  <pageSetup horizontalDpi="300" verticalDpi="3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N62"/>
  <sheetViews>
    <sheetView zoomScaleSheetLayoutView="100" workbookViewId="0" topLeftCell="F43">
      <selection activeCell="L8" sqref="L8"/>
    </sheetView>
  </sheetViews>
  <sheetFormatPr defaultColWidth="9.140625" defaultRowHeight="12"/>
  <cols>
    <col min="1" max="1" width="5.8515625" style="2" customWidth="1"/>
    <col min="2" max="2" width="8.00390625" style="2" customWidth="1"/>
    <col min="3" max="3" width="42.00390625" style="2" customWidth="1"/>
    <col min="4" max="4" width="19.00390625" style="2" customWidth="1"/>
    <col min="5" max="7" width="15.8515625" style="2" customWidth="1"/>
    <col min="8" max="8" width="14.8515625" style="2" customWidth="1"/>
    <col min="9" max="9" width="15.8515625" style="2" customWidth="1"/>
    <col min="10" max="10" width="14.28125" style="2" customWidth="1"/>
    <col min="11" max="11" width="11.421875" style="2" customWidth="1"/>
    <col min="12" max="12" width="13.140625" style="2" customWidth="1"/>
    <col min="13" max="13" width="13.28125" style="2" customWidth="1"/>
    <col min="14" max="14" width="12.421875" style="2" customWidth="1"/>
    <col min="15" max="16384" width="9.28125" style="2" customWidth="1"/>
  </cols>
  <sheetData>
    <row r="1" ht="11.25"/>
    <row r="2" ht="11.25"/>
    <row r="3" ht="11.25"/>
    <row r="4" ht="11.25">
      <c r="D4" s="56"/>
    </row>
    <row r="5" spans="4:12" ht="11.25">
      <c r="D5" s="56"/>
      <c r="L5" s="231" t="s">
        <v>638</v>
      </c>
    </row>
    <row r="6" spans="4:12" ht="11.25">
      <c r="D6" s="56"/>
      <c r="L6" s="231" t="s">
        <v>562</v>
      </c>
    </row>
    <row r="7" spans="4:12" ht="11.25">
      <c r="D7" s="56"/>
      <c r="L7" s="231" t="s">
        <v>564</v>
      </c>
    </row>
    <row r="8" spans="4:12" ht="11.25">
      <c r="D8" s="56"/>
      <c r="L8" s="231" t="s">
        <v>563</v>
      </c>
    </row>
    <row r="9" ht="11.25">
      <c r="D9" s="56"/>
    </row>
    <row r="10" ht="11.25">
      <c r="D10" s="56"/>
    </row>
    <row r="11" spans="1:14" ht="12.75">
      <c r="A11" s="799" t="s">
        <v>561</v>
      </c>
      <c r="B11" s="799"/>
      <c r="C11" s="799"/>
      <c r="D11" s="799"/>
      <c r="E11" s="799"/>
      <c r="F11" s="799"/>
      <c r="G11" s="799"/>
      <c r="H11" s="799"/>
      <c r="I11" s="799"/>
      <c r="J11" s="799"/>
      <c r="K11" s="799"/>
      <c r="L11" s="799"/>
      <c r="M11" s="799"/>
      <c r="N11" s="799"/>
    </row>
    <row r="12" spans="1:14" ht="12.75">
      <c r="A12" s="799" t="s">
        <v>493</v>
      </c>
      <c r="B12" s="799"/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</row>
    <row r="13" spans="1:14" ht="12.75">
      <c r="A13" s="799" t="s">
        <v>636</v>
      </c>
      <c r="B13" s="799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</row>
    <row r="14" spans="1:14" ht="12.75">
      <c r="A14" s="799" t="s">
        <v>178</v>
      </c>
      <c r="B14" s="799"/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</row>
    <row r="15" spans="1:8" ht="12.75">
      <c r="A15" s="799"/>
      <c r="B15" s="799"/>
      <c r="C15" s="799"/>
      <c r="D15" s="799"/>
      <c r="E15" s="799"/>
      <c r="F15" s="799"/>
      <c r="G15" s="799"/>
      <c r="H15" s="799"/>
    </row>
    <row r="16" spans="1:8" ht="12.75">
      <c r="A16" s="44"/>
      <c r="B16" s="44"/>
      <c r="C16" s="44"/>
      <c r="D16" s="204"/>
      <c r="E16" s="44"/>
      <c r="F16" s="44"/>
      <c r="G16" s="44"/>
      <c r="H16" s="44"/>
    </row>
    <row r="18" spans="1:14" ht="12">
      <c r="A18" s="6" t="s">
        <v>48</v>
      </c>
      <c r="B18" s="6" t="s">
        <v>86</v>
      </c>
      <c r="C18" s="115" t="s">
        <v>49</v>
      </c>
      <c r="D18" s="116" t="s">
        <v>87</v>
      </c>
      <c r="E18" s="355"/>
      <c r="F18" s="826" t="s">
        <v>88</v>
      </c>
      <c r="G18" s="827"/>
      <c r="H18" s="827"/>
      <c r="I18" s="827"/>
      <c r="J18" s="827"/>
      <c r="K18" s="828"/>
      <c r="L18" s="553"/>
      <c r="M18" s="115"/>
      <c r="N18" s="6"/>
    </row>
    <row r="19" spans="1:14" ht="12">
      <c r="A19" s="59"/>
      <c r="B19" s="59" t="s">
        <v>40</v>
      </c>
      <c r="C19" s="117"/>
      <c r="D19" s="52" t="s">
        <v>90</v>
      </c>
      <c r="E19" s="52"/>
      <c r="F19" s="829"/>
      <c r="G19" s="830"/>
      <c r="H19" s="830"/>
      <c r="I19" s="830"/>
      <c r="J19" s="830"/>
      <c r="K19" s="831"/>
      <c r="L19" s="117" t="s">
        <v>89</v>
      </c>
      <c r="M19" s="117"/>
      <c r="N19" s="59" t="s">
        <v>521</v>
      </c>
    </row>
    <row r="20" spans="1:14" ht="12">
      <c r="A20" s="59"/>
      <c r="B20" s="59"/>
      <c r="C20" s="117"/>
      <c r="D20" s="52" t="s">
        <v>92</v>
      </c>
      <c r="E20" s="35" t="s">
        <v>496</v>
      </c>
      <c r="F20" s="117" t="s">
        <v>475</v>
      </c>
      <c r="G20" s="59"/>
      <c r="H20" s="59" t="s">
        <v>521</v>
      </c>
      <c r="I20" s="59" t="s">
        <v>41</v>
      </c>
      <c r="J20" s="59"/>
      <c r="K20" s="119" t="s">
        <v>521</v>
      </c>
      <c r="L20" s="59" t="s">
        <v>97</v>
      </c>
      <c r="M20" s="117" t="s">
        <v>496</v>
      </c>
      <c r="N20" s="59" t="s">
        <v>522</v>
      </c>
    </row>
    <row r="21" spans="1:14" ht="12">
      <c r="A21" s="59"/>
      <c r="B21" s="59"/>
      <c r="C21" s="117"/>
      <c r="D21" s="52" t="s">
        <v>93</v>
      </c>
      <c r="E21" s="35"/>
      <c r="F21" s="117" t="s">
        <v>476</v>
      </c>
      <c r="G21" s="59" t="s">
        <v>496</v>
      </c>
      <c r="H21" s="59" t="s">
        <v>517</v>
      </c>
      <c r="I21" s="59" t="s">
        <v>94</v>
      </c>
      <c r="J21" s="59" t="s">
        <v>496</v>
      </c>
      <c r="K21" s="119" t="s">
        <v>517</v>
      </c>
      <c r="L21" s="59"/>
      <c r="M21" s="117"/>
      <c r="N21" s="59"/>
    </row>
    <row r="22" spans="1:14" ht="12">
      <c r="A22" s="7"/>
      <c r="B22" s="8"/>
      <c r="C22" s="57"/>
      <c r="D22" s="26" t="s">
        <v>95</v>
      </c>
      <c r="E22" s="7"/>
      <c r="F22" s="226" t="s">
        <v>113</v>
      </c>
      <c r="G22" s="8"/>
      <c r="H22" s="8" t="s">
        <v>518</v>
      </c>
      <c r="I22" s="8"/>
      <c r="J22" s="8"/>
      <c r="K22" s="27" t="s">
        <v>518</v>
      </c>
      <c r="L22" s="8"/>
      <c r="M22" s="226"/>
      <c r="N22" s="8"/>
    </row>
    <row r="23" spans="1:14" ht="12">
      <c r="A23" s="14">
        <v>750</v>
      </c>
      <c r="B23" s="131"/>
      <c r="C23" s="38" t="s">
        <v>212</v>
      </c>
      <c r="D23" s="28">
        <f>SUM(D24:D27)</f>
        <v>192600</v>
      </c>
      <c r="E23" s="32">
        <f>SUM(E24:E26)</f>
        <v>192600</v>
      </c>
      <c r="F23" s="28">
        <f>SUM(F24:F27)</f>
        <v>54128</v>
      </c>
      <c r="G23" s="28">
        <f>SUM(G26)</f>
        <v>54128</v>
      </c>
      <c r="H23" s="545">
        <f>G23/F23</f>
        <v>1</v>
      </c>
      <c r="I23" s="28">
        <f>SUM(I24:I27)</f>
        <v>138472</v>
      </c>
      <c r="J23" s="28">
        <f>SUM(J24:J26)</f>
        <v>138472</v>
      </c>
      <c r="K23" s="545">
        <f>J23/I23</f>
        <v>1</v>
      </c>
      <c r="L23" s="32"/>
      <c r="M23" s="21"/>
      <c r="N23" s="21"/>
    </row>
    <row r="24" spans="1:14" ht="11.25">
      <c r="A24" s="35"/>
      <c r="B24" s="33">
        <v>75011</v>
      </c>
      <c r="C24" s="39" t="s">
        <v>12</v>
      </c>
      <c r="D24" s="29">
        <v>137000</v>
      </c>
      <c r="E24" s="29">
        <v>137000</v>
      </c>
      <c r="F24" s="29"/>
      <c r="G24" s="29"/>
      <c r="H24" s="546"/>
      <c r="I24" s="17">
        <v>137000</v>
      </c>
      <c r="J24" s="17">
        <v>137000</v>
      </c>
      <c r="K24" s="546">
        <f>J24/I24</f>
        <v>1</v>
      </c>
      <c r="L24" s="30"/>
      <c r="M24" s="18"/>
      <c r="N24" s="18"/>
    </row>
    <row r="25" spans="1:14" ht="11.25">
      <c r="A25" s="35"/>
      <c r="B25" s="33"/>
      <c r="C25" s="39"/>
      <c r="D25" s="29"/>
      <c r="E25" s="29"/>
      <c r="F25" s="29"/>
      <c r="G25" s="29"/>
      <c r="H25" s="546"/>
      <c r="I25" s="17"/>
      <c r="J25" s="17"/>
      <c r="K25" s="546"/>
      <c r="L25" s="30"/>
      <c r="M25" s="18"/>
      <c r="N25" s="18"/>
    </row>
    <row r="26" spans="1:14" ht="11.25">
      <c r="A26" s="35"/>
      <c r="B26" s="33">
        <v>75056</v>
      </c>
      <c r="C26" s="39" t="s">
        <v>189</v>
      </c>
      <c r="D26" s="29">
        <v>55600</v>
      </c>
      <c r="E26" s="29">
        <f>SUM(F26,I26,)</f>
        <v>55600</v>
      </c>
      <c r="F26" s="29">
        <v>54128</v>
      </c>
      <c r="G26" s="29">
        <v>54128</v>
      </c>
      <c r="H26" s="546">
        <f>G26/F26</f>
        <v>1</v>
      </c>
      <c r="I26" s="17">
        <v>1472</v>
      </c>
      <c r="J26" s="17">
        <v>1472</v>
      </c>
      <c r="K26" s="546">
        <f>J26/I26</f>
        <v>1</v>
      </c>
      <c r="L26" s="30"/>
      <c r="M26" s="18"/>
      <c r="N26" s="18"/>
    </row>
    <row r="27" spans="1:14" ht="11.25">
      <c r="A27" s="35"/>
      <c r="B27" s="33"/>
      <c r="C27" s="39"/>
      <c r="D27" s="29"/>
      <c r="E27" s="29"/>
      <c r="F27" s="29"/>
      <c r="G27" s="29"/>
      <c r="H27" s="546"/>
      <c r="I27" s="18"/>
      <c r="J27" s="18"/>
      <c r="K27" s="548"/>
      <c r="L27" s="30"/>
      <c r="M27" s="18"/>
      <c r="N27" s="18"/>
    </row>
    <row r="28" spans="1:14" ht="12">
      <c r="A28" s="14">
        <v>751</v>
      </c>
      <c r="B28" s="124"/>
      <c r="C28" s="38" t="s">
        <v>228</v>
      </c>
      <c r="D28" s="28">
        <f>SUM(D32:D35)</f>
        <v>59584</v>
      </c>
      <c r="E28" s="28">
        <f>SUM(E32:E35)</f>
        <v>39807</v>
      </c>
      <c r="F28" s="28">
        <f>SUM(F32:F35)</f>
        <v>59584</v>
      </c>
      <c r="G28" s="28">
        <f>SUM(G32:G35)</f>
        <v>39807</v>
      </c>
      <c r="H28" s="545">
        <f>G28/F28</f>
        <v>0.6680820354457573</v>
      </c>
      <c r="I28" s="28"/>
      <c r="J28" s="28"/>
      <c r="K28" s="545"/>
      <c r="L28" s="28"/>
      <c r="M28" s="166"/>
      <c r="N28" s="166"/>
    </row>
    <row r="29" spans="1:14" ht="12">
      <c r="A29" s="22"/>
      <c r="B29" s="125"/>
      <c r="C29" s="42" t="s">
        <v>418</v>
      </c>
      <c r="D29" s="32"/>
      <c r="E29" s="32"/>
      <c r="F29" s="32"/>
      <c r="G29" s="32"/>
      <c r="H29" s="547"/>
      <c r="I29" s="32"/>
      <c r="J29" s="32"/>
      <c r="K29" s="547"/>
      <c r="L29" s="354"/>
      <c r="M29" s="126"/>
      <c r="N29" s="126"/>
    </row>
    <row r="30" spans="1:14" ht="12">
      <c r="A30" s="22"/>
      <c r="B30" s="125"/>
      <c r="C30" s="42" t="s">
        <v>229</v>
      </c>
      <c r="D30" s="32"/>
      <c r="E30" s="32"/>
      <c r="F30" s="32"/>
      <c r="G30" s="32"/>
      <c r="H30" s="547"/>
      <c r="I30" s="32"/>
      <c r="J30" s="32"/>
      <c r="K30" s="547"/>
      <c r="L30" s="354"/>
      <c r="M30" s="126"/>
      <c r="N30" s="126"/>
    </row>
    <row r="31" spans="1:14" ht="12">
      <c r="A31" s="60"/>
      <c r="B31" s="128"/>
      <c r="C31" s="129"/>
      <c r="D31" s="61"/>
      <c r="E31" s="61"/>
      <c r="F31" s="130"/>
      <c r="G31" s="130"/>
      <c r="H31" s="451"/>
      <c r="I31" s="130"/>
      <c r="J31" s="130"/>
      <c r="K31" s="444"/>
      <c r="L31" s="134"/>
      <c r="M31" s="130"/>
      <c r="N31" s="130"/>
    </row>
    <row r="32" spans="1:14" ht="11.25">
      <c r="A32" s="15"/>
      <c r="B32" s="33">
        <v>75101</v>
      </c>
      <c r="C32" s="39" t="s">
        <v>230</v>
      </c>
      <c r="D32" s="29">
        <v>3264</v>
      </c>
      <c r="E32" s="29">
        <v>3264</v>
      </c>
      <c r="F32" s="29">
        <v>3264</v>
      </c>
      <c r="G32" s="29">
        <v>3264</v>
      </c>
      <c r="H32" s="546">
        <f>G32/F32</f>
        <v>1</v>
      </c>
      <c r="I32" s="29"/>
      <c r="J32" s="29"/>
      <c r="K32" s="546"/>
      <c r="L32" s="30"/>
      <c r="M32" s="18"/>
      <c r="N32" s="18"/>
    </row>
    <row r="33" spans="1:14" ht="11.25">
      <c r="A33" s="15"/>
      <c r="B33" s="123"/>
      <c r="C33" s="39" t="s">
        <v>231</v>
      </c>
      <c r="D33" s="29"/>
      <c r="E33" s="29"/>
      <c r="F33" s="18"/>
      <c r="G33" s="18"/>
      <c r="H33" s="546"/>
      <c r="I33" s="18"/>
      <c r="J33" s="18"/>
      <c r="K33" s="548"/>
      <c r="L33" s="30"/>
      <c r="M33" s="18"/>
      <c r="N33" s="18"/>
    </row>
    <row r="34" spans="1:14" ht="11.25">
      <c r="A34" s="15"/>
      <c r="B34" s="123"/>
      <c r="C34" s="39"/>
      <c r="D34" s="29"/>
      <c r="E34" s="29"/>
      <c r="F34" s="30"/>
      <c r="G34" s="30"/>
      <c r="H34" s="546"/>
      <c r="I34" s="18"/>
      <c r="J34" s="18"/>
      <c r="K34" s="548"/>
      <c r="L34" s="30"/>
      <c r="M34" s="18"/>
      <c r="N34" s="18"/>
    </row>
    <row r="35" spans="1:14" ht="36" customHeight="1">
      <c r="A35" s="315"/>
      <c r="B35" s="357">
        <v>75109</v>
      </c>
      <c r="C35" s="358" t="s">
        <v>560</v>
      </c>
      <c r="D35" s="316">
        <v>56320</v>
      </c>
      <c r="E35" s="316">
        <v>36543</v>
      </c>
      <c r="F35" s="316">
        <v>56320</v>
      </c>
      <c r="G35" s="316">
        <v>36543</v>
      </c>
      <c r="H35" s="549">
        <f>G35/F35</f>
        <v>0.6488458806818181</v>
      </c>
      <c r="I35" s="317"/>
      <c r="J35" s="317"/>
      <c r="K35" s="550"/>
      <c r="L35" s="359"/>
      <c r="M35" s="317"/>
      <c r="N35" s="317"/>
    </row>
    <row r="36" spans="1:14" ht="12">
      <c r="A36" s="14">
        <v>801</v>
      </c>
      <c r="B36" s="131"/>
      <c r="C36" s="38" t="s">
        <v>2</v>
      </c>
      <c r="D36" s="28">
        <f>SUM(D38)</f>
        <v>6375</v>
      </c>
      <c r="E36" s="28">
        <f>SUM(E38)</f>
        <v>6375</v>
      </c>
      <c r="F36" s="28">
        <f>SUM(F38)</f>
        <v>6375</v>
      </c>
      <c r="G36" s="28">
        <f>SUM(G38)</f>
        <v>6375</v>
      </c>
      <c r="H36" s="545">
        <f>G36/F36</f>
        <v>1</v>
      </c>
      <c r="I36" s="28"/>
      <c r="J36" s="28"/>
      <c r="K36" s="545"/>
      <c r="L36" s="28"/>
      <c r="M36" s="21"/>
      <c r="N36" s="21"/>
    </row>
    <row r="37" spans="1:14" ht="11.25">
      <c r="A37" s="15"/>
      <c r="B37" s="123"/>
      <c r="C37" s="39"/>
      <c r="D37" s="29"/>
      <c r="E37" s="29"/>
      <c r="F37" s="30"/>
      <c r="G37" s="30"/>
      <c r="H37" s="548"/>
      <c r="I37" s="18"/>
      <c r="J37" s="18"/>
      <c r="K37" s="548"/>
      <c r="L37" s="30"/>
      <c r="M37" s="18"/>
      <c r="N37" s="18"/>
    </row>
    <row r="38" spans="1:14" ht="11.25">
      <c r="A38" s="15"/>
      <c r="B38" s="123">
        <v>80101</v>
      </c>
      <c r="C38" s="39" t="s">
        <v>10</v>
      </c>
      <c r="D38" s="29">
        <v>6375</v>
      </c>
      <c r="E38" s="29">
        <v>6375</v>
      </c>
      <c r="F38" s="29">
        <v>6375</v>
      </c>
      <c r="G38" s="29">
        <v>6375</v>
      </c>
      <c r="H38" s="546">
        <f>G38/F38</f>
        <v>1</v>
      </c>
      <c r="I38" s="18"/>
      <c r="J38" s="18"/>
      <c r="K38" s="548"/>
      <c r="L38" s="30"/>
      <c r="M38" s="18"/>
      <c r="N38" s="18"/>
    </row>
    <row r="39" spans="1:14" ht="11.25">
      <c r="A39" s="15"/>
      <c r="B39" s="33"/>
      <c r="C39" s="39"/>
      <c r="D39" s="29"/>
      <c r="E39" s="29"/>
      <c r="F39" s="29"/>
      <c r="G39" s="29"/>
      <c r="H39" s="546"/>
      <c r="I39" s="18"/>
      <c r="J39" s="18"/>
      <c r="K39" s="548"/>
      <c r="L39" s="30"/>
      <c r="M39" s="20"/>
      <c r="N39" s="20"/>
    </row>
    <row r="40" spans="1:14" ht="12">
      <c r="A40" s="14">
        <v>853</v>
      </c>
      <c r="B40" s="131"/>
      <c r="C40" s="38" t="s">
        <v>4</v>
      </c>
      <c r="D40" s="28">
        <f>SUM(D41:D57)</f>
        <v>2232570</v>
      </c>
      <c r="E40" s="28">
        <f>SUM(E41:E56)</f>
        <v>2221715</v>
      </c>
      <c r="F40" s="28">
        <f>SUM(F41:F56)</f>
        <v>1894007</v>
      </c>
      <c r="G40" s="28">
        <f>SUM(G41:G56)</f>
        <v>1883152</v>
      </c>
      <c r="H40" s="545">
        <f>G40/F40</f>
        <v>0.9942687645821795</v>
      </c>
      <c r="I40" s="28">
        <f>SUM(I41:I56)</f>
        <v>338563</v>
      </c>
      <c r="J40" s="28">
        <f>SUM(J41:J56)</f>
        <v>338563</v>
      </c>
      <c r="K40" s="545">
        <f>J40/I40</f>
        <v>1</v>
      </c>
      <c r="L40" s="28"/>
      <c r="M40" s="166"/>
      <c r="N40" s="166"/>
    </row>
    <row r="41" spans="1:14" ht="11.25">
      <c r="A41" s="16"/>
      <c r="B41" s="33">
        <v>85303</v>
      </c>
      <c r="C41" s="3" t="s">
        <v>382</v>
      </c>
      <c r="D41" s="29">
        <v>92000</v>
      </c>
      <c r="E41" s="29">
        <f>SUM(G41,J41)</f>
        <v>92000</v>
      </c>
      <c r="F41" s="17">
        <v>53000</v>
      </c>
      <c r="G41" s="17">
        <v>53000</v>
      </c>
      <c r="H41" s="495">
        <f>G41/F41</f>
        <v>1</v>
      </c>
      <c r="I41" s="17">
        <v>39000</v>
      </c>
      <c r="J41" s="17">
        <v>39000</v>
      </c>
      <c r="K41" s="546">
        <f>J41/I41</f>
        <v>1</v>
      </c>
      <c r="L41" s="30"/>
      <c r="M41" s="18"/>
      <c r="N41" s="18"/>
    </row>
    <row r="42" spans="1:14" ht="11.25">
      <c r="A42" s="16"/>
      <c r="B42" s="33"/>
      <c r="C42" s="3"/>
      <c r="D42" s="29"/>
      <c r="E42" s="29"/>
      <c r="F42" s="17"/>
      <c r="G42" s="17"/>
      <c r="H42" s="495"/>
      <c r="I42" s="17"/>
      <c r="J42" s="17"/>
      <c r="K42" s="546"/>
      <c r="L42" s="30"/>
      <c r="M42" s="18"/>
      <c r="N42" s="18"/>
    </row>
    <row r="43" spans="1:14" ht="11.25">
      <c r="A43" s="16"/>
      <c r="B43" s="33">
        <v>85313</v>
      </c>
      <c r="C43" s="3" t="s">
        <v>419</v>
      </c>
      <c r="D43" s="29">
        <v>69000</v>
      </c>
      <c r="E43" s="29">
        <v>58145</v>
      </c>
      <c r="F43" s="17">
        <v>69000</v>
      </c>
      <c r="G43" s="17">
        <v>58145</v>
      </c>
      <c r="H43" s="495">
        <f>G43/F43</f>
        <v>0.8426811594202899</v>
      </c>
      <c r="I43" s="17"/>
      <c r="J43" s="17"/>
      <c r="K43" s="546"/>
      <c r="L43" s="30"/>
      <c r="M43" s="18"/>
      <c r="N43" s="18"/>
    </row>
    <row r="44" spans="1:14" ht="11.25">
      <c r="A44" s="16"/>
      <c r="B44" s="33"/>
      <c r="C44" s="3" t="s">
        <v>406</v>
      </c>
      <c r="D44" s="29"/>
      <c r="E44" s="29"/>
      <c r="F44" s="17"/>
      <c r="G44" s="17"/>
      <c r="H44" s="495"/>
      <c r="I44" s="17"/>
      <c r="J44" s="17"/>
      <c r="K44" s="546"/>
      <c r="L44" s="30"/>
      <c r="M44" s="18"/>
      <c r="N44" s="18"/>
    </row>
    <row r="45" spans="1:14" ht="11.25">
      <c r="A45" s="16"/>
      <c r="B45" s="33"/>
      <c r="C45" s="3" t="s">
        <v>407</v>
      </c>
      <c r="D45" s="29"/>
      <c r="E45" s="29"/>
      <c r="F45" s="17"/>
      <c r="G45" s="17"/>
      <c r="H45" s="495"/>
      <c r="I45" s="18"/>
      <c r="J45" s="18"/>
      <c r="K45" s="548"/>
      <c r="L45" s="30"/>
      <c r="M45" s="18"/>
      <c r="N45" s="18"/>
    </row>
    <row r="46" spans="1:14" ht="11.25">
      <c r="A46" s="16"/>
      <c r="B46" s="33"/>
      <c r="C46" s="3"/>
      <c r="D46" s="29"/>
      <c r="E46" s="29"/>
      <c r="F46" s="18"/>
      <c r="G46" s="18"/>
      <c r="H46" s="494"/>
      <c r="I46" s="18"/>
      <c r="J46" s="18"/>
      <c r="K46" s="548"/>
      <c r="L46" s="30"/>
      <c r="M46" s="18"/>
      <c r="N46" s="18"/>
    </row>
    <row r="47" spans="1:14" ht="11.25">
      <c r="A47" s="16"/>
      <c r="B47" s="33">
        <v>85314</v>
      </c>
      <c r="C47" s="3" t="s">
        <v>233</v>
      </c>
      <c r="D47" s="29">
        <v>1488320</v>
      </c>
      <c r="E47" s="29">
        <v>1488320</v>
      </c>
      <c r="F47" s="17">
        <v>1488320</v>
      </c>
      <c r="G47" s="17">
        <v>1488320</v>
      </c>
      <c r="H47" s="495">
        <f>G47/F47</f>
        <v>1</v>
      </c>
      <c r="I47" s="17"/>
      <c r="J47" s="17"/>
      <c r="K47" s="546"/>
      <c r="L47" s="30"/>
      <c r="M47" s="18"/>
      <c r="N47" s="18"/>
    </row>
    <row r="48" spans="1:14" ht="11.25">
      <c r="A48" s="16"/>
      <c r="B48" s="33"/>
      <c r="C48" s="3" t="s">
        <v>408</v>
      </c>
      <c r="D48" s="29"/>
      <c r="E48" s="29"/>
      <c r="F48" s="17"/>
      <c r="G48" s="17"/>
      <c r="H48" s="495"/>
      <c r="I48" s="17"/>
      <c r="J48" s="17"/>
      <c r="K48" s="546"/>
      <c r="L48" s="30"/>
      <c r="M48" s="18"/>
      <c r="N48" s="18"/>
    </row>
    <row r="49" spans="1:14" ht="11.25">
      <c r="A49" s="16"/>
      <c r="B49" s="33"/>
      <c r="C49" s="3"/>
      <c r="D49" s="29"/>
      <c r="E49" s="29"/>
      <c r="F49" s="18"/>
      <c r="G49" s="18"/>
      <c r="H49" s="494"/>
      <c r="I49" s="17"/>
      <c r="J49" s="17"/>
      <c r="K49" s="546"/>
      <c r="L49" s="30"/>
      <c r="M49" s="18"/>
      <c r="N49" s="18"/>
    </row>
    <row r="50" spans="1:14" ht="11.25">
      <c r="A50" s="16"/>
      <c r="B50" s="33">
        <v>85316</v>
      </c>
      <c r="C50" s="3" t="s">
        <v>234</v>
      </c>
      <c r="D50" s="29">
        <v>234900</v>
      </c>
      <c r="E50" s="29">
        <v>234900</v>
      </c>
      <c r="F50" s="17">
        <v>234900</v>
      </c>
      <c r="G50" s="17">
        <v>234900</v>
      </c>
      <c r="H50" s="495">
        <f>G50/F50</f>
        <v>1</v>
      </c>
      <c r="I50" s="17"/>
      <c r="J50" s="17"/>
      <c r="K50" s="546"/>
      <c r="L50" s="30"/>
      <c r="M50" s="18"/>
      <c r="N50" s="18"/>
    </row>
    <row r="51" spans="1:14" ht="11.25">
      <c r="A51" s="16"/>
      <c r="B51" s="33"/>
      <c r="C51" s="3"/>
      <c r="D51" s="29"/>
      <c r="E51" s="29"/>
      <c r="F51" s="18"/>
      <c r="G51" s="18"/>
      <c r="H51" s="494"/>
      <c r="I51" s="17"/>
      <c r="J51" s="17"/>
      <c r="K51" s="546"/>
      <c r="L51" s="30"/>
      <c r="M51" s="18"/>
      <c r="N51" s="18"/>
    </row>
    <row r="52" spans="1:14" ht="11.25">
      <c r="A52" s="16"/>
      <c r="B52" s="33">
        <v>85319</v>
      </c>
      <c r="C52" s="3" t="s">
        <v>235</v>
      </c>
      <c r="D52" s="29">
        <f>SUM(F52,I52,)</f>
        <v>281000</v>
      </c>
      <c r="E52" s="29">
        <f>SUM(G52,J52,)</f>
        <v>281000</v>
      </c>
      <c r="F52" s="17">
        <v>35437</v>
      </c>
      <c r="G52" s="17">
        <v>35437</v>
      </c>
      <c r="H52" s="495">
        <f>G52/F52</f>
        <v>1</v>
      </c>
      <c r="I52" s="17">
        <v>245563</v>
      </c>
      <c r="J52" s="17">
        <v>245563</v>
      </c>
      <c r="K52" s="546">
        <f>J52/I52</f>
        <v>1</v>
      </c>
      <c r="L52" s="30"/>
      <c r="M52" s="18"/>
      <c r="N52" s="18"/>
    </row>
    <row r="53" spans="1:14" ht="11.25">
      <c r="A53" s="16"/>
      <c r="B53" s="33"/>
      <c r="C53" s="3"/>
      <c r="D53" s="29"/>
      <c r="E53" s="29"/>
      <c r="F53" s="18"/>
      <c r="G53" s="18"/>
      <c r="H53" s="494"/>
      <c r="I53" s="17"/>
      <c r="J53" s="17"/>
      <c r="K53" s="546"/>
      <c r="L53" s="30"/>
      <c r="M53" s="18"/>
      <c r="N53" s="18"/>
    </row>
    <row r="54" spans="1:14" ht="11.25">
      <c r="A54" s="16"/>
      <c r="B54" s="33">
        <v>85328</v>
      </c>
      <c r="C54" s="3" t="s">
        <v>236</v>
      </c>
      <c r="D54" s="29">
        <f>SUM(F54,I54,)</f>
        <v>59700</v>
      </c>
      <c r="E54" s="29">
        <f>SUM(G54,J54,)</f>
        <v>59700</v>
      </c>
      <c r="F54" s="17">
        <v>5700</v>
      </c>
      <c r="G54" s="17">
        <v>5700</v>
      </c>
      <c r="H54" s="495">
        <f>G54/F54</f>
        <v>1</v>
      </c>
      <c r="I54" s="17">
        <v>54000</v>
      </c>
      <c r="J54" s="17">
        <v>54000</v>
      </c>
      <c r="K54" s="546">
        <f>J54/I54</f>
        <v>1</v>
      </c>
      <c r="L54" s="30"/>
      <c r="M54" s="18"/>
      <c r="N54" s="18"/>
    </row>
    <row r="55" spans="1:14" ht="11.25">
      <c r="A55" s="16"/>
      <c r="B55" s="33"/>
      <c r="C55" s="3" t="s">
        <v>237</v>
      </c>
      <c r="D55" s="29"/>
      <c r="E55" s="29"/>
      <c r="F55" s="17"/>
      <c r="G55" s="17"/>
      <c r="H55" s="495"/>
      <c r="I55" s="17"/>
      <c r="J55" s="17"/>
      <c r="K55" s="546"/>
      <c r="L55" s="30"/>
      <c r="M55" s="18"/>
      <c r="N55" s="18"/>
    </row>
    <row r="56" spans="1:14" ht="11.25">
      <c r="A56" s="16"/>
      <c r="B56" s="33">
        <v>85395</v>
      </c>
      <c r="C56" s="3" t="s">
        <v>8</v>
      </c>
      <c r="D56" s="29">
        <v>7650</v>
      </c>
      <c r="E56" s="29">
        <v>7650</v>
      </c>
      <c r="F56" s="17">
        <v>7650</v>
      </c>
      <c r="G56" s="17">
        <v>7650</v>
      </c>
      <c r="H56" s="495">
        <f>G56/F56</f>
        <v>1</v>
      </c>
      <c r="I56" s="17"/>
      <c r="J56" s="17"/>
      <c r="K56" s="546"/>
      <c r="L56" s="30"/>
      <c r="M56" s="18"/>
      <c r="N56" s="18"/>
    </row>
    <row r="57" spans="1:14" ht="11.25">
      <c r="A57" s="16"/>
      <c r="B57" s="33"/>
      <c r="C57" s="3"/>
      <c r="D57" s="29"/>
      <c r="E57" s="29"/>
      <c r="F57" s="18"/>
      <c r="G57" s="18"/>
      <c r="H57" s="494"/>
      <c r="I57" s="18"/>
      <c r="J57" s="18"/>
      <c r="K57" s="548"/>
      <c r="L57" s="30"/>
      <c r="M57" s="18"/>
      <c r="N57" s="18"/>
    </row>
    <row r="58" spans="1:14" ht="12">
      <c r="A58" s="14">
        <v>900</v>
      </c>
      <c r="B58" s="124"/>
      <c r="C58" s="38" t="s">
        <v>239</v>
      </c>
      <c r="D58" s="28">
        <f>SUM(D60)</f>
        <v>409000</v>
      </c>
      <c r="E58" s="28">
        <f>SUM(E60)</f>
        <v>358862</v>
      </c>
      <c r="F58" s="28">
        <f>SUM(F60)</f>
        <v>409000</v>
      </c>
      <c r="G58" s="28">
        <f>SUM(G60)</f>
        <v>358862</v>
      </c>
      <c r="H58" s="545">
        <f>G58/F58</f>
        <v>0.8774132029339853</v>
      </c>
      <c r="I58" s="28"/>
      <c r="J58" s="28"/>
      <c r="K58" s="545"/>
      <c r="L58" s="28"/>
      <c r="M58" s="21"/>
      <c r="N58" s="21"/>
    </row>
    <row r="59" spans="1:14" ht="12">
      <c r="A59" s="22"/>
      <c r="B59" s="125"/>
      <c r="C59" s="42" t="s">
        <v>238</v>
      </c>
      <c r="D59" s="32"/>
      <c r="E59" s="32"/>
      <c r="F59" s="32"/>
      <c r="G59" s="32"/>
      <c r="H59" s="547"/>
      <c r="I59" s="126"/>
      <c r="J59" s="126"/>
      <c r="K59" s="551"/>
      <c r="L59" s="354"/>
      <c r="M59" s="126"/>
      <c r="N59" s="126"/>
    </row>
    <row r="60" spans="1:14" ht="11.25">
      <c r="A60" s="15"/>
      <c r="B60" s="33">
        <v>90015</v>
      </c>
      <c r="C60" s="39" t="s">
        <v>240</v>
      </c>
      <c r="D60" s="29">
        <v>409000</v>
      </c>
      <c r="E60" s="29">
        <v>358862</v>
      </c>
      <c r="F60" s="17">
        <v>409000</v>
      </c>
      <c r="G60" s="17">
        <v>358862</v>
      </c>
      <c r="H60" s="495">
        <f>G60/F60</f>
        <v>0.8774132029339853</v>
      </c>
      <c r="I60" s="18"/>
      <c r="J60" s="18"/>
      <c r="K60" s="548"/>
      <c r="L60" s="30"/>
      <c r="M60" s="18"/>
      <c r="N60" s="18"/>
    </row>
    <row r="61" spans="1:14" ht="11.25">
      <c r="A61" s="19"/>
      <c r="B61" s="33"/>
      <c r="C61" s="39"/>
      <c r="D61" s="41"/>
      <c r="E61" s="17"/>
      <c r="F61" s="18"/>
      <c r="G61" s="18"/>
      <c r="H61" s="494"/>
      <c r="I61" s="18"/>
      <c r="J61" s="18"/>
      <c r="K61" s="548"/>
      <c r="L61" s="30"/>
      <c r="M61" s="18"/>
      <c r="N61" s="18"/>
    </row>
    <row r="62" spans="1:14" ht="12">
      <c r="A62" s="3"/>
      <c r="B62" s="132"/>
      <c r="C62" s="133" t="s">
        <v>84</v>
      </c>
      <c r="D62" s="51">
        <f>SUM(D23,D28,D36,D40,D58,)</f>
        <v>2900129</v>
      </c>
      <c r="E62" s="51">
        <f>SUM(E23,E28,E36,E40,E58,)</f>
        <v>2819359</v>
      </c>
      <c r="F62" s="51">
        <f>SUM(F23,F28,F36,F40,F58,)</f>
        <v>2423094</v>
      </c>
      <c r="G62" s="51">
        <f>SUM(G23,G28,G36,G40,G58,)</f>
        <v>2342324</v>
      </c>
      <c r="H62" s="471">
        <f>G62/F62</f>
        <v>0.9666665841275658</v>
      </c>
      <c r="I62" s="51">
        <f>SUM(I23,I28,I36,I40,I58,)</f>
        <v>477035</v>
      </c>
      <c r="J62" s="51">
        <f>SUM(J23,J28,J36,J40,J58,)</f>
        <v>477035</v>
      </c>
      <c r="K62" s="552">
        <f>J62/I62</f>
        <v>1</v>
      </c>
      <c r="L62" s="236"/>
      <c r="M62" s="51"/>
      <c r="N62" s="51"/>
    </row>
  </sheetData>
  <mergeCells count="6">
    <mergeCell ref="F18:K19"/>
    <mergeCell ref="A11:N11"/>
    <mergeCell ref="A12:N12"/>
    <mergeCell ref="A13:N13"/>
    <mergeCell ref="A14:N14"/>
    <mergeCell ref="A15:H15"/>
  </mergeCells>
  <printOptions/>
  <pageMargins left="0.95" right="0.3937007874015748" top="0.3937007874015748" bottom="0.984251968503937" header="0.5118110236220472" footer="0.8661417322834646"/>
  <pageSetup horizontalDpi="300" verticalDpi="300" orientation="landscape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80"/>
  <sheetViews>
    <sheetView zoomScale="75" zoomScaleNormal="75" workbookViewId="0" topLeftCell="A55">
      <selection activeCell="E63" sqref="E63"/>
    </sheetView>
  </sheetViews>
  <sheetFormatPr defaultColWidth="9.140625" defaultRowHeight="12"/>
  <cols>
    <col min="1" max="1" width="5.8515625" style="2" customWidth="1"/>
    <col min="2" max="2" width="53.8515625" style="2" customWidth="1"/>
    <col min="3" max="3" width="15.7109375" style="2" customWidth="1"/>
    <col min="4" max="4" width="14.28125" style="2" customWidth="1"/>
    <col min="5" max="5" width="14.140625" style="2" customWidth="1"/>
    <col min="6" max="6" width="15.00390625" style="2" customWidth="1"/>
    <col min="7" max="7" width="14.7109375" style="2" customWidth="1"/>
    <col min="8" max="16384" width="9.28125" style="2" customWidth="1"/>
  </cols>
  <sheetData>
    <row r="1" spans="1:6" ht="12">
      <c r="A1" s="1"/>
      <c r="B1" s="1"/>
      <c r="C1" s="77"/>
      <c r="D1" s="77"/>
      <c r="E1" s="77"/>
      <c r="F1" s="77"/>
    </row>
    <row r="2" spans="3:6" ht="12">
      <c r="C2" s="53"/>
      <c r="D2" s="53"/>
      <c r="E2" s="53" t="s">
        <v>579</v>
      </c>
      <c r="F2" s="53"/>
    </row>
    <row r="3" spans="3:6" ht="12">
      <c r="C3" s="24"/>
      <c r="D3" s="24"/>
      <c r="E3" s="24" t="s">
        <v>562</v>
      </c>
      <c r="F3" s="24"/>
    </row>
    <row r="4" spans="2:6" ht="12.75">
      <c r="B4" s="4"/>
      <c r="C4" s="77"/>
      <c r="D4" s="77"/>
      <c r="E4" s="77" t="s">
        <v>564</v>
      </c>
      <c r="F4" s="77"/>
    </row>
    <row r="5" spans="2:6" ht="12.75">
      <c r="B5" s="4"/>
      <c r="C5" s="5"/>
      <c r="D5" s="5"/>
      <c r="E5" s="297" t="s">
        <v>563</v>
      </c>
      <c r="F5" s="5"/>
    </row>
    <row r="6" spans="2:6" ht="12.75">
      <c r="B6" s="4"/>
      <c r="C6" s="5"/>
      <c r="D6" s="5"/>
      <c r="E6" s="5"/>
      <c r="F6" s="5"/>
    </row>
    <row r="7" spans="2:6" ht="12.75">
      <c r="B7" s="4"/>
      <c r="C7" s="5"/>
      <c r="D7" s="5"/>
      <c r="E7" s="5"/>
      <c r="F7" s="5"/>
    </row>
    <row r="8" spans="1:8" ht="20.25">
      <c r="A8" s="832" t="s">
        <v>580</v>
      </c>
      <c r="B8" s="832"/>
      <c r="C8" s="832"/>
      <c r="D8" s="832"/>
      <c r="E8" s="832"/>
      <c r="F8" s="832"/>
      <c r="G8" s="832"/>
      <c r="H8" s="225"/>
    </row>
    <row r="9" spans="1:7" ht="15.75">
      <c r="A9" s="805" t="s">
        <v>350</v>
      </c>
      <c r="B9" s="805"/>
      <c r="C9" s="805"/>
      <c r="D9" s="805"/>
      <c r="E9" s="805"/>
      <c r="F9" s="805"/>
      <c r="G9" s="805"/>
    </row>
    <row r="10" spans="1:7" ht="15.75">
      <c r="A10" s="805" t="s">
        <v>581</v>
      </c>
      <c r="B10" s="805"/>
      <c r="C10" s="805"/>
      <c r="D10" s="805"/>
      <c r="E10" s="805"/>
      <c r="F10" s="805"/>
      <c r="G10" s="805"/>
    </row>
    <row r="11" spans="1:7" ht="12.75">
      <c r="A11" s="799"/>
      <c r="B11" s="799"/>
      <c r="C11" s="799"/>
      <c r="D11" s="799"/>
      <c r="E11" s="799"/>
      <c r="F11" s="799"/>
      <c r="G11" s="2" t="s">
        <v>582</v>
      </c>
    </row>
    <row r="12" spans="1:7" ht="21" customHeight="1">
      <c r="A12" s="842" t="s">
        <v>20</v>
      </c>
      <c r="B12" s="842" t="s">
        <v>0</v>
      </c>
      <c r="C12" s="833" t="s">
        <v>465</v>
      </c>
      <c r="D12" s="834"/>
      <c r="E12" s="835"/>
      <c r="F12" s="845" t="s">
        <v>554</v>
      </c>
      <c r="G12" s="846"/>
    </row>
    <row r="13" spans="1:7" ht="9.75" customHeight="1">
      <c r="A13" s="843"/>
      <c r="B13" s="843"/>
      <c r="C13" s="836"/>
      <c r="D13" s="837"/>
      <c r="E13" s="838"/>
      <c r="F13" s="848" t="s">
        <v>543</v>
      </c>
      <c r="G13" s="850" t="s">
        <v>553</v>
      </c>
    </row>
    <row r="14" spans="1:7" ht="9.75" customHeight="1">
      <c r="A14" s="843"/>
      <c r="B14" s="843"/>
      <c r="C14" s="839"/>
      <c r="D14" s="840"/>
      <c r="E14" s="841"/>
      <c r="F14" s="849"/>
      <c r="G14" s="851"/>
    </row>
    <row r="15" spans="1:7" ht="12.75">
      <c r="A15" s="844"/>
      <c r="B15" s="844"/>
      <c r="C15" s="496" t="s">
        <v>304</v>
      </c>
      <c r="D15" s="496" t="s">
        <v>305</v>
      </c>
      <c r="E15" s="367" t="s">
        <v>306</v>
      </c>
      <c r="F15" s="847" t="s">
        <v>349</v>
      </c>
      <c r="G15" s="847"/>
    </row>
    <row r="16" spans="1:7" ht="15" customHeight="1">
      <c r="A16" s="497">
        <v>1</v>
      </c>
      <c r="B16" s="498" t="s">
        <v>307</v>
      </c>
      <c r="C16" s="499">
        <v>26866</v>
      </c>
      <c r="D16" s="499">
        <v>27740</v>
      </c>
      <c r="E16" s="500">
        <v>30277</v>
      </c>
      <c r="F16" s="499">
        <v>31714</v>
      </c>
      <c r="G16" s="529">
        <v>28995</v>
      </c>
    </row>
    <row r="17" spans="1:7" ht="15" customHeight="1">
      <c r="A17" s="501"/>
      <c r="B17" s="502" t="s">
        <v>308</v>
      </c>
      <c r="C17" s="503"/>
      <c r="D17" s="503"/>
      <c r="E17" s="504"/>
      <c r="F17" s="526"/>
      <c r="G17" s="526"/>
    </row>
    <row r="18" spans="1:7" ht="15" customHeight="1">
      <c r="A18" s="501" t="s">
        <v>118</v>
      </c>
      <c r="B18" s="505" t="s">
        <v>309</v>
      </c>
      <c r="C18" s="503">
        <v>11426</v>
      </c>
      <c r="D18" s="503">
        <v>13684</v>
      </c>
      <c r="E18" s="504">
        <v>14472</v>
      </c>
      <c r="F18" s="503">
        <v>13910</v>
      </c>
      <c r="G18" s="526">
        <v>12177</v>
      </c>
    </row>
    <row r="19" spans="1:7" ht="15" customHeight="1">
      <c r="A19" s="501" t="s">
        <v>119</v>
      </c>
      <c r="B19" s="506" t="s">
        <v>310</v>
      </c>
      <c r="C19" s="507">
        <v>8720</v>
      </c>
      <c r="D19" s="507">
        <v>8945</v>
      </c>
      <c r="E19" s="508">
        <v>10325</v>
      </c>
      <c r="F19" s="507">
        <v>11141</v>
      </c>
      <c r="G19" s="526">
        <v>11141</v>
      </c>
    </row>
    <row r="20" spans="1:7" ht="15" customHeight="1">
      <c r="A20" s="501" t="s">
        <v>120</v>
      </c>
      <c r="B20" s="506" t="s">
        <v>311</v>
      </c>
      <c r="C20" s="507">
        <v>6720</v>
      </c>
      <c r="D20" s="507">
        <v>5111</v>
      </c>
      <c r="E20" s="508">
        <v>5480</v>
      </c>
      <c r="F20" s="507">
        <v>6663</v>
      </c>
      <c r="G20" s="526">
        <v>5677</v>
      </c>
    </row>
    <row r="21" spans="1:7" ht="15" customHeight="1">
      <c r="A21" s="501" t="s">
        <v>121</v>
      </c>
      <c r="B21" s="506" t="s">
        <v>312</v>
      </c>
      <c r="C21" s="509"/>
      <c r="D21" s="509"/>
      <c r="E21" s="510"/>
      <c r="F21" s="509"/>
      <c r="G21" s="526"/>
    </row>
    <row r="22" spans="1:7" ht="15" customHeight="1">
      <c r="A22" s="501" t="s">
        <v>122</v>
      </c>
      <c r="B22" s="506" t="s">
        <v>459</v>
      </c>
      <c r="C22" s="509"/>
      <c r="D22" s="509"/>
      <c r="E22" s="510"/>
      <c r="F22" s="509"/>
      <c r="G22" s="526"/>
    </row>
    <row r="23" spans="1:7" ht="15" customHeight="1">
      <c r="A23" s="501" t="s">
        <v>137</v>
      </c>
      <c r="B23" s="511" t="s">
        <v>313</v>
      </c>
      <c r="C23" s="512">
        <v>27666</v>
      </c>
      <c r="D23" s="512">
        <v>29857</v>
      </c>
      <c r="E23" s="513">
        <v>34171</v>
      </c>
      <c r="F23" s="512">
        <v>39518</v>
      </c>
      <c r="G23" s="529">
        <v>36454</v>
      </c>
    </row>
    <row r="24" spans="1:7" ht="15" customHeight="1">
      <c r="A24" s="514"/>
      <c r="B24" s="515" t="s">
        <v>308</v>
      </c>
      <c r="C24" s="512"/>
      <c r="D24" s="512"/>
      <c r="F24" s="512"/>
      <c r="G24" s="526"/>
    </row>
    <row r="25" spans="1:7" ht="15" customHeight="1">
      <c r="A25" s="501" t="s">
        <v>138</v>
      </c>
      <c r="B25" s="515" t="s">
        <v>314</v>
      </c>
      <c r="C25" s="507">
        <v>19634</v>
      </c>
      <c r="D25" s="507">
        <v>24525</v>
      </c>
      <c r="E25" s="513">
        <v>26618</v>
      </c>
      <c r="F25" s="507">
        <v>28700</v>
      </c>
      <c r="G25" s="526">
        <v>26663</v>
      </c>
    </row>
    <row r="26" spans="1:7" ht="15" customHeight="1">
      <c r="A26" s="501" t="s">
        <v>266</v>
      </c>
      <c r="B26" s="515" t="s">
        <v>315</v>
      </c>
      <c r="C26" s="507">
        <v>8032</v>
      </c>
      <c r="D26" s="507">
        <v>5332</v>
      </c>
      <c r="E26" s="508">
        <v>7553</v>
      </c>
      <c r="F26" s="507">
        <v>10818</v>
      </c>
      <c r="G26" s="526">
        <v>9791</v>
      </c>
    </row>
    <row r="27" spans="1:7" ht="15" customHeight="1">
      <c r="A27" s="501" t="s">
        <v>163</v>
      </c>
      <c r="B27" s="511" t="s">
        <v>387</v>
      </c>
      <c r="C27" s="516" t="s">
        <v>587</v>
      </c>
      <c r="D27" s="516" t="s">
        <v>386</v>
      </c>
      <c r="E27" s="517" t="s">
        <v>555</v>
      </c>
      <c r="F27" s="516" t="s">
        <v>589</v>
      </c>
      <c r="G27" s="705" t="s">
        <v>594</v>
      </c>
    </row>
    <row r="28" spans="1:7" ht="15" customHeight="1">
      <c r="A28" s="501" t="s">
        <v>316</v>
      </c>
      <c r="B28" s="511" t="s">
        <v>460</v>
      </c>
      <c r="C28" s="518" t="s">
        <v>588</v>
      </c>
      <c r="D28" s="518" t="s">
        <v>466</v>
      </c>
      <c r="E28" s="519" t="s">
        <v>556</v>
      </c>
      <c r="F28" s="518" t="s">
        <v>593</v>
      </c>
      <c r="G28" s="705" t="s">
        <v>596</v>
      </c>
    </row>
    <row r="29" spans="1:7" ht="15" customHeight="1">
      <c r="A29" s="501" t="s">
        <v>348</v>
      </c>
      <c r="B29" s="511" t="s">
        <v>461</v>
      </c>
      <c r="C29" s="512">
        <v>1919</v>
      </c>
      <c r="D29" s="512">
        <v>3192</v>
      </c>
      <c r="E29" s="517">
        <v>7319</v>
      </c>
      <c r="F29" s="516">
        <v>8500</v>
      </c>
      <c r="G29" s="526">
        <v>8145</v>
      </c>
    </row>
    <row r="30" spans="1:7" ht="15" customHeight="1">
      <c r="A30" s="501"/>
      <c r="B30" s="515" t="s">
        <v>308</v>
      </c>
      <c r="C30" s="512"/>
      <c r="D30" s="512"/>
      <c r="E30" s="513"/>
      <c r="F30" s="520"/>
      <c r="G30" s="526"/>
    </row>
    <row r="31" spans="1:7" ht="15" customHeight="1">
      <c r="A31" s="501">
        <v>13</v>
      </c>
      <c r="B31" s="515" t="s">
        <v>317</v>
      </c>
      <c r="C31" s="521">
        <v>1469</v>
      </c>
      <c r="D31" s="521">
        <v>2992</v>
      </c>
      <c r="E31" s="522">
        <v>6008</v>
      </c>
      <c r="F31" s="523">
        <v>4745</v>
      </c>
      <c r="G31" s="526">
        <v>6544</v>
      </c>
    </row>
    <row r="32" spans="1:7" ht="15" customHeight="1">
      <c r="A32" s="501">
        <v>14</v>
      </c>
      <c r="B32" s="515" t="s">
        <v>318</v>
      </c>
      <c r="C32" s="521">
        <v>450</v>
      </c>
      <c r="D32" s="521">
        <v>200</v>
      </c>
      <c r="E32" s="522">
        <v>1245</v>
      </c>
      <c r="F32" s="523">
        <v>3755</v>
      </c>
      <c r="G32" s="526">
        <v>1255</v>
      </c>
    </row>
    <row r="33" spans="1:7" ht="15" customHeight="1">
      <c r="A33" s="501">
        <v>15</v>
      </c>
      <c r="B33" s="515" t="s">
        <v>319</v>
      </c>
      <c r="C33" s="512"/>
      <c r="D33" s="512"/>
      <c r="E33" s="513"/>
      <c r="F33" s="512"/>
      <c r="G33" s="526"/>
    </row>
    <row r="34" spans="1:7" ht="15" customHeight="1">
      <c r="A34" s="501">
        <v>16</v>
      </c>
      <c r="B34" s="515" t="s">
        <v>320</v>
      </c>
      <c r="C34" s="512"/>
      <c r="D34" s="512"/>
      <c r="E34" s="513"/>
      <c r="F34" s="512"/>
      <c r="G34" s="526"/>
    </row>
    <row r="35" spans="1:7" ht="15" customHeight="1">
      <c r="A35" s="501">
        <v>17</v>
      </c>
      <c r="B35" s="515" t="s">
        <v>321</v>
      </c>
      <c r="C35" s="507"/>
      <c r="D35" s="507"/>
      <c r="E35" s="508"/>
      <c r="F35" s="507"/>
      <c r="G35" s="526"/>
    </row>
    <row r="36" spans="1:7" ht="15" customHeight="1">
      <c r="A36" s="501">
        <v>18</v>
      </c>
      <c r="B36" s="515" t="s">
        <v>322</v>
      </c>
      <c r="C36" s="512"/>
      <c r="D36" s="512"/>
      <c r="E36" s="513"/>
      <c r="F36" s="512"/>
      <c r="G36" s="526"/>
    </row>
    <row r="37" spans="1:7" ht="15" customHeight="1">
      <c r="A37" s="501">
        <v>19</v>
      </c>
      <c r="B37" s="515" t="s">
        <v>323</v>
      </c>
      <c r="C37" s="507"/>
      <c r="D37" s="507"/>
      <c r="E37" s="508"/>
      <c r="F37" s="507"/>
      <c r="G37" s="526"/>
    </row>
    <row r="38" spans="1:7" ht="15" customHeight="1">
      <c r="A38" s="501">
        <v>20</v>
      </c>
      <c r="B38" s="515" t="s">
        <v>384</v>
      </c>
      <c r="C38" s="507"/>
      <c r="D38" s="507"/>
      <c r="E38" s="508">
        <v>66</v>
      </c>
      <c r="F38" s="507"/>
      <c r="G38" s="526">
        <v>346</v>
      </c>
    </row>
    <row r="39" spans="1:7" ht="15" customHeight="1">
      <c r="A39" s="501"/>
      <c r="B39" s="515" t="s">
        <v>595</v>
      </c>
      <c r="C39" s="507"/>
      <c r="D39" s="507"/>
      <c r="E39" s="508"/>
      <c r="F39" s="507"/>
      <c r="G39" s="526">
        <v>45</v>
      </c>
    </row>
    <row r="40" spans="1:7" ht="15" customHeight="1">
      <c r="A40" s="501">
        <v>21</v>
      </c>
      <c r="B40" s="511" t="s">
        <v>462</v>
      </c>
      <c r="C40" s="512">
        <v>1352</v>
      </c>
      <c r="D40" s="512">
        <v>1107</v>
      </c>
      <c r="E40" s="513">
        <v>3334</v>
      </c>
      <c r="F40" s="512">
        <v>696</v>
      </c>
      <c r="G40" s="526">
        <v>686</v>
      </c>
    </row>
    <row r="41" spans="1:7" ht="15" customHeight="1">
      <c r="A41" s="501"/>
      <c r="B41" s="515" t="s">
        <v>308</v>
      </c>
      <c r="C41" s="507"/>
      <c r="D41" s="507"/>
      <c r="E41" s="508"/>
      <c r="F41" s="507"/>
      <c r="G41" s="526"/>
    </row>
    <row r="42" spans="1:7" ht="15" customHeight="1">
      <c r="A42" s="501">
        <v>22</v>
      </c>
      <c r="B42" s="515" t="s">
        <v>324</v>
      </c>
      <c r="C42" s="507">
        <v>1175</v>
      </c>
      <c r="D42" s="507">
        <v>899</v>
      </c>
      <c r="E42" s="508">
        <v>3001</v>
      </c>
      <c r="F42" s="507">
        <v>460</v>
      </c>
      <c r="G42" s="526">
        <v>450</v>
      </c>
    </row>
    <row r="43" spans="1:7" ht="15" customHeight="1">
      <c r="A43" s="501">
        <v>23</v>
      </c>
      <c r="B43" s="515" t="s">
        <v>325</v>
      </c>
      <c r="C43" s="507"/>
      <c r="D43" s="507"/>
      <c r="E43" s="508"/>
      <c r="F43" s="507"/>
      <c r="G43" s="526"/>
    </row>
    <row r="44" spans="1:7" ht="15" customHeight="1">
      <c r="A44" s="501">
        <v>24</v>
      </c>
      <c r="B44" s="515" t="s">
        <v>326</v>
      </c>
      <c r="C44" s="507">
        <v>177</v>
      </c>
      <c r="D44" s="507">
        <v>208</v>
      </c>
      <c r="E44" s="508">
        <v>333</v>
      </c>
      <c r="F44" s="507">
        <v>236</v>
      </c>
      <c r="G44" s="526">
        <v>236</v>
      </c>
    </row>
    <row r="45" spans="1:7" ht="15" customHeight="1">
      <c r="A45" s="501">
        <v>25</v>
      </c>
      <c r="B45" s="515" t="s">
        <v>327</v>
      </c>
      <c r="C45" s="507"/>
      <c r="D45" s="507"/>
      <c r="E45" s="508"/>
      <c r="F45" s="507"/>
      <c r="G45" s="526"/>
    </row>
    <row r="46" spans="1:7" ht="15" customHeight="1">
      <c r="A46" s="501">
        <v>26</v>
      </c>
      <c r="B46" s="515" t="s">
        <v>328</v>
      </c>
      <c r="C46" s="521"/>
      <c r="D46" s="521"/>
      <c r="E46" s="522"/>
      <c r="F46" s="521"/>
      <c r="G46" s="526"/>
    </row>
    <row r="47" spans="1:7" ht="15" customHeight="1">
      <c r="A47" s="524">
        <v>27</v>
      </c>
      <c r="B47" s="525" t="s">
        <v>329</v>
      </c>
      <c r="C47" s="526"/>
      <c r="D47" s="526"/>
      <c r="E47" s="527"/>
      <c r="F47" s="526"/>
      <c r="G47" s="526"/>
    </row>
    <row r="48" spans="1:7" ht="15" customHeight="1">
      <c r="A48" s="524">
        <v>28</v>
      </c>
      <c r="B48" s="528" t="s">
        <v>330</v>
      </c>
      <c r="C48" s="529">
        <v>3715</v>
      </c>
      <c r="D48" s="529">
        <v>5800</v>
      </c>
      <c r="E48" s="530">
        <v>9685</v>
      </c>
      <c r="F48" s="529">
        <v>17489</v>
      </c>
      <c r="G48" s="529">
        <v>18929</v>
      </c>
    </row>
    <row r="49" spans="1:7" ht="15" customHeight="1">
      <c r="A49" s="524"/>
      <c r="B49" s="525" t="s">
        <v>308</v>
      </c>
      <c r="C49" s="526"/>
      <c r="D49" s="526"/>
      <c r="E49" s="527"/>
      <c r="F49" s="526"/>
      <c r="G49" s="526"/>
    </row>
    <row r="50" spans="1:7" ht="15" customHeight="1">
      <c r="A50" s="524">
        <v>29</v>
      </c>
      <c r="B50" s="525" t="s">
        <v>331</v>
      </c>
      <c r="C50" s="526"/>
      <c r="D50" s="526"/>
      <c r="E50" s="527"/>
      <c r="F50" s="526"/>
      <c r="G50" s="526"/>
    </row>
    <row r="51" spans="1:7" ht="15" customHeight="1">
      <c r="A51" s="524">
        <v>30</v>
      </c>
      <c r="B51" s="525" t="s">
        <v>332</v>
      </c>
      <c r="C51" s="526">
        <v>2844</v>
      </c>
      <c r="D51" s="526">
        <v>4937</v>
      </c>
      <c r="E51" s="527">
        <v>7910</v>
      </c>
      <c r="F51" s="526">
        <v>12195</v>
      </c>
      <c r="G51" s="526">
        <v>14003</v>
      </c>
    </row>
    <row r="52" spans="1:7" ht="15" customHeight="1">
      <c r="A52" s="524">
        <v>31</v>
      </c>
      <c r="B52" s="525" t="s">
        <v>333</v>
      </c>
      <c r="C52" s="526">
        <v>871</v>
      </c>
      <c r="D52" s="526">
        <v>863</v>
      </c>
      <c r="E52" s="527">
        <v>1775</v>
      </c>
      <c r="F52" s="526">
        <v>5294</v>
      </c>
      <c r="G52" s="526">
        <v>2750</v>
      </c>
    </row>
    <row r="53" spans="1:7" ht="15" customHeight="1">
      <c r="A53" s="524">
        <v>32</v>
      </c>
      <c r="B53" s="525" t="s">
        <v>334</v>
      </c>
      <c r="C53" s="526"/>
      <c r="D53" s="526"/>
      <c r="E53" s="527"/>
      <c r="F53" s="526"/>
      <c r="G53" s="526"/>
    </row>
    <row r="54" spans="1:7" ht="15" customHeight="1">
      <c r="A54" s="524">
        <v>33</v>
      </c>
      <c r="B54" s="525" t="s">
        <v>335</v>
      </c>
      <c r="C54" s="526"/>
      <c r="D54" s="526"/>
      <c r="E54" s="527"/>
      <c r="F54" s="526"/>
      <c r="G54" s="526">
        <v>2176</v>
      </c>
    </row>
    <row r="55" spans="1:7" ht="15" customHeight="1">
      <c r="A55" s="524">
        <v>34</v>
      </c>
      <c r="B55" s="525" t="s">
        <v>336</v>
      </c>
      <c r="C55" s="526"/>
      <c r="D55" s="526"/>
      <c r="E55" s="527"/>
      <c r="F55" s="526"/>
      <c r="G55" s="526"/>
    </row>
    <row r="56" spans="1:7" ht="15" customHeight="1">
      <c r="A56" s="524">
        <v>35</v>
      </c>
      <c r="B56" s="525" t="s">
        <v>337</v>
      </c>
      <c r="C56" s="526"/>
      <c r="D56" s="526"/>
      <c r="E56" s="527"/>
      <c r="F56" s="526"/>
      <c r="G56" s="526"/>
    </row>
    <row r="57" spans="1:7" ht="15" customHeight="1">
      <c r="A57" s="524">
        <v>36</v>
      </c>
      <c r="B57" s="525" t="s">
        <v>338</v>
      </c>
      <c r="C57" s="526"/>
      <c r="D57" s="526"/>
      <c r="E57" s="527"/>
      <c r="F57" s="526"/>
      <c r="G57" s="526"/>
    </row>
    <row r="58" spans="1:7" ht="15" customHeight="1">
      <c r="A58" s="524">
        <v>37</v>
      </c>
      <c r="B58" s="525" t="s">
        <v>339</v>
      </c>
      <c r="C58" s="526"/>
      <c r="D58" s="526"/>
      <c r="E58" s="527"/>
      <c r="F58" s="526"/>
      <c r="G58" s="526"/>
    </row>
    <row r="59" spans="1:7" ht="15" customHeight="1">
      <c r="A59" s="524">
        <v>38</v>
      </c>
      <c r="B59" s="525" t="s">
        <v>340</v>
      </c>
      <c r="C59" s="526"/>
      <c r="D59" s="526"/>
      <c r="E59" s="527"/>
      <c r="F59" s="526"/>
      <c r="G59" s="526"/>
    </row>
    <row r="60" spans="1:7" ht="15" customHeight="1">
      <c r="A60" s="524">
        <v>39</v>
      </c>
      <c r="B60" s="528" t="s">
        <v>464</v>
      </c>
      <c r="C60" s="531">
        <f>C48/C16</f>
        <v>0.138278865480533</v>
      </c>
      <c r="D60" s="531">
        <f>D48/D16</f>
        <v>0.20908435472242248</v>
      </c>
      <c r="E60" s="531">
        <f>E48/E16</f>
        <v>0.31987977672820955</v>
      </c>
      <c r="F60" s="531">
        <f>F48/F16</f>
        <v>0.5514599230623699</v>
      </c>
      <c r="G60" s="531">
        <f>G48/G16</f>
        <v>0.6528366959820658</v>
      </c>
    </row>
    <row r="61" spans="1:7" ht="15" customHeight="1">
      <c r="A61" s="524">
        <v>40</v>
      </c>
      <c r="B61" s="528" t="s">
        <v>463</v>
      </c>
      <c r="C61" s="529">
        <f>SUM(C62:C67)</f>
        <v>1480</v>
      </c>
      <c r="D61" s="529">
        <f>SUM(D62:D67)</f>
        <v>1796</v>
      </c>
      <c r="E61" s="530">
        <f>SUM(E64:E66)</f>
        <v>4040</v>
      </c>
      <c r="F61" s="529">
        <f>SUM(F64:F66)</f>
        <v>1842</v>
      </c>
      <c r="G61" s="526">
        <f>SUM(G64:G66)</f>
        <v>1806</v>
      </c>
    </row>
    <row r="62" spans="1:7" ht="15" customHeight="1">
      <c r="A62" s="524"/>
      <c r="B62" s="525" t="s">
        <v>341</v>
      </c>
      <c r="C62" s="526"/>
      <c r="D62" s="526"/>
      <c r="E62" s="527"/>
      <c r="F62" s="526"/>
      <c r="G62" s="526"/>
    </row>
    <row r="63" spans="1:7" ht="15" customHeight="1">
      <c r="A63" s="524"/>
      <c r="B63" s="525" t="s">
        <v>342</v>
      </c>
      <c r="C63" s="526"/>
      <c r="D63" s="526"/>
      <c r="E63" s="527"/>
      <c r="F63" s="526"/>
      <c r="G63" s="526"/>
    </row>
    <row r="64" spans="1:7" ht="15" customHeight="1">
      <c r="A64" s="524">
        <v>41</v>
      </c>
      <c r="B64" s="525" t="s">
        <v>343</v>
      </c>
      <c r="C64" s="526">
        <v>785</v>
      </c>
      <c r="D64" s="526">
        <v>1333</v>
      </c>
      <c r="E64" s="527">
        <v>3435</v>
      </c>
      <c r="F64" s="526">
        <v>981</v>
      </c>
      <c r="G64" s="526">
        <v>945</v>
      </c>
    </row>
    <row r="65" spans="1:7" ht="15" customHeight="1">
      <c r="A65" s="524">
        <v>42</v>
      </c>
      <c r="B65" s="525" t="s">
        <v>344</v>
      </c>
      <c r="C65" s="526">
        <v>295</v>
      </c>
      <c r="D65" s="526">
        <v>332</v>
      </c>
      <c r="E65" s="527">
        <v>401</v>
      </c>
      <c r="F65" s="526">
        <v>320</v>
      </c>
      <c r="G65" s="526">
        <v>320</v>
      </c>
    </row>
    <row r="66" spans="1:7" ht="15" customHeight="1">
      <c r="A66" s="524">
        <v>43</v>
      </c>
      <c r="B66" s="525" t="s">
        <v>467</v>
      </c>
      <c r="C66" s="526">
        <v>400</v>
      </c>
      <c r="D66" s="526">
        <v>131</v>
      </c>
      <c r="E66" s="527">
        <v>204</v>
      </c>
      <c r="F66" s="526">
        <v>541</v>
      </c>
      <c r="G66" s="526">
        <v>541</v>
      </c>
    </row>
    <row r="67" spans="1:7" ht="15" customHeight="1">
      <c r="A67" s="524"/>
      <c r="B67" s="525" t="s">
        <v>345</v>
      </c>
      <c r="C67" s="526"/>
      <c r="D67" s="526"/>
      <c r="E67" s="527"/>
      <c r="F67" s="526"/>
      <c r="G67" s="526"/>
    </row>
    <row r="68" spans="1:7" ht="15" customHeight="1">
      <c r="A68" s="524">
        <v>44</v>
      </c>
      <c r="B68" s="525" t="s">
        <v>346</v>
      </c>
      <c r="C68" s="526"/>
      <c r="D68" s="526"/>
      <c r="E68" s="527"/>
      <c r="F68" s="526"/>
      <c r="G68" s="526"/>
    </row>
    <row r="69" spans="1:7" ht="15" customHeight="1">
      <c r="A69" s="67"/>
      <c r="B69" s="532" t="s">
        <v>347</v>
      </c>
      <c r="C69" s="533"/>
      <c r="D69" s="533"/>
      <c r="E69" s="534"/>
      <c r="F69" s="526"/>
      <c r="G69" s="526"/>
    </row>
    <row r="70" spans="1:7" ht="15" customHeight="1">
      <c r="A70" s="67">
        <v>45</v>
      </c>
      <c r="B70" s="535" t="s">
        <v>468</v>
      </c>
      <c r="C70" s="536">
        <f>C61/C16</f>
        <v>0.05508821558847614</v>
      </c>
      <c r="D70" s="536">
        <f>D61/D16</f>
        <v>0.06474405191059841</v>
      </c>
      <c r="E70" s="536">
        <f>E61/E16</f>
        <v>0.1334346203388711</v>
      </c>
      <c r="F70" s="536">
        <f>F61/F16</f>
        <v>0.05808160433877783</v>
      </c>
      <c r="G70" s="536">
        <f>G61/G16</f>
        <v>0.062286601138127264</v>
      </c>
    </row>
    <row r="71" spans="1:7" ht="15" customHeight="1">
      <c r="A71" s="537"/>
      <c r="B71" s="538" t="s">
        <v>469</v>
      </c>
      <c r="C71" s="539"/>
      <c r="D71" s="539"/>
      <c r="E71" s="540"/>
      <c r="F71" s="531"/>
      <c r="G71" s="69"/>
    </row>
    <row r="72" spans="1:6" ht="15" customHeight="1">
      <c r="A72" s="3"/>
      <c r="B72" s="3"/>
      <c r="C72" s="3"/>
      <c r="D72" s="3"/>
      <c r="E72" s="3"/>
      <c r="F72" s="3"/>
    </row>
    <row r="73" spans="1:6" ht="11.25">
      <c r="A73" s="3"/>
      <c r="B73" s="3"/>
      <c r="C73" s="3"/>
      <c r="D73" s="3"/>
      <c r="E73" s="3"/>
      <c r="F73" s="3"/>
    </row>
    <row r="74" spans="1:6" ht="11.25">
      <c r="A74" s="3"/>
      <c r="B74" s="3"/>
      <c r="C74" s="3"/>
      <c r="D74" s="3"/>
      <c r="E74" s="3"/>
      <c r="F74" s="3"/>
    </row>
    <row r="75" spans="1:6" ht="11.25">
      <c r="A75" s="3"/>
      <c r="B75" s="3"/>
      <c r="C75" s="3"/>
      <c r="D75" s="3"/>
      <c r="E75" s="3"/>
      <c r="F75" s="3"/>
    </row>
    <row r="76" spans="1:6" ht="11.25">
      <c r="A76" s="3"/>
      <c r="B76" s="3"/>
      <c r="C76" s="3"/>
      <c r="D76" s="3"/>
      <c r="E76" s="3"/>
      <c r="F76" s="3"/>
    </row>
    <row r="77" spans="1:6" ht="11.25">
      <c r="A77" s="3"/>
      <c r="B77" s="3"/>
      <c r="C77" s="3"/>
      <c r="D77" s="3"/>
      <c r="E77" s="3"/>
      <c r="F77" s="3"/>
    </row>
    <row r="78" spans="1:6" ht="11.25">
      <c r="A78" s="3"/>
      <c r="B78" s="3"/>
      <c r="C78" s="3"/>
      <c r="D78" s="3"/>
      <c r="E78" s="3"/>
      <c r="F78" s="3"/>
    </row>
    <row r="79" spans="1:6" ht="11.25">
      <c r="A79" s="3"/>
      <c r="B79" s="3"/>
      <c r="C79" s="3"/>
      <c r="D79" s="3"/>
      <c r="E79" s="3"/>
      <c r="F79" s="3"/>
    </row>
    <row r="80" spans="1:6" ht="11.25">
      <c r="A80" s="3"/>
      <c r="B80" s="3"/>
      <c r="C80" s="3"/>
      <c r="D80" s="3"/>
      <c r="E80" s="3"/>
      <c r="F80" s="3"/>
    </row>
    <row r="81" spans="1:6" ht="11.25">
      <c r="A81" s="3"/>
      <c r="B81" s="3"/>
      <c r="C81" s="3"/>
      <c r="D81" s="3"/>
      <c r="E81" s="3"/>
      <c r="F81" s="3"/>
    </row>
    <row r="82" spans="1:6" ht="11.25">
      <c r="A82" s="3"/>
      <c r="B82" s="3"/>
      <c r="C82" s="3"/>
      <c r="D82" s="3"/>
      <c r="E82" s="3"/>
      <c r="F82" s="3"/>
    </row>
    <row r="83" spans="1:6" ht="11.25">
      <c r="A83" s="3"/>
      <c r="B83" s="3"/>
      <c r="C83" s="3"/>
      <c r="D83" s="3"/>
      <c r="E83" s="3"/>
      <c r="F83" s="3"/>
    </row>
    <row r="84" spans="1:6" ht="11.25">
      <c r="A84" s="3"/>
      <c r="B84" s="3"/>
      <c r="C84" s="3"/>
      <c r="D84" s="3"/>
      <c r="E84" s="3"/>
      <c r="F84" s="3"/>
    </row>
    <row r="85" spans="1:6" ht="11.25">
      <c r="A85" s="3"/>
      <c r="B85" s="3"/>
      <c r="C85" s="3"/>
      <c r="D85" s="3"/>
      <c r="E85" s="3"/>
      <c r="F85" s="3"/>
    </row>
    <row r="86" spans="1:6" ht="11.25">
      <c r="A86" s="3"/>
      <c r="B86" s="3"/>
      <c r="C86" s="3"/>
      <c r="D86" s="3"/>
      <c r="E86" s="3"/>
      <c r="F86" s="3"/>
    </row>
    <row r="87" spans="1:6" ht="11.25">
      <c r="A87" s="3"/>
      <c r="B87" s="3"/>
      <c r="C87" s="3"/>
      <c r="D87" s="3"/>
      <c r="E87" s="3"/>
      <c r="F87" s="3"/>
    </row>
    <row r="88" spans="1:6" ht="11.25">
      <c r="A88" s="3"/>
      <c r="B88" s="3"/>
      <c r="C88" s="3"/>
      <c r="D88" s="3"/>
      <c r="E88" s="3"/>
      <c r="F88" s="3"/>
    </row>
    <row r="89" spans="1:6" ht="11.25">
      <c r="A89" s="3"/>
      <c r="B89" s="3"/>
      <c r="C89" s="3"/>
      <c r="D89" s="3"/>
      <c r="E89" s="3"/>
      <c r="F89" s="3"/>
    </row>
    <row r="90" spans="1:6" ht="11.25">
      <c r="A90" s="3"/>
      <c r="B90" s="3"/>
      <c r="C90" s="3"/>
      <c r="D90" s="3"/>
      <c r="E90" s="3"/>
      <c r="F90" s="3"/>
    </row>
    <row r="91" spans="1:6" ht="11.25">
      <c r="A91" s="3"/>
      <c r="B91" s="3"/>
      <c r="C91" s="3"/>
      <c r="D91" s="3"/>
      <c r="E91" s="3"/>
      <c r="F91" s="3"/>
    </row>
    <row r="92" spans="1:6" ht="11.25">
      <c r="A92" s="3"/>
      <c r="B92" s="3"/>
      <c r="C92" s="3"/>
      <c r="D92" s="3"/>
      <c r="E92" s="3"/>
      <c r="F92" s="3"/>
    </row>
    <row r="93" spans="1:6" ht="11.25">
      <c r="A93" s="3"/>
      <c r="B93" s="3"/>
      <c r="C93" s="3"/>
      <c r="D93" s="3"/>
      <c r="E93" s="3"/>
      <c r="F93" s="3"/>
    </row>
    <row r="94" spans="1:6" ht="11.25">
      <c r="A94" s="3"/>
      <c r="B94" s="3"/>
      <c r="C94" s="3"/>
      <c r="D94" s="3"/>
      <c r="E94" s="3"/>
      <c r="F94" s="3"/>
    </row>
    <row r="95" spans="1:6" ht="11.25">
      <c r="A95" s="3"/>
      <c r="B95" s="3"/>
      <c r="C95" s="3"/>
      <c r="D95" s="3"/>
      <c r="E95" s="3"/>
      <c r="F95" s="3"/>
    </row>
    <row r="96" spans="1:6" ht="11.25">
      <c r="A96" s="3"/>
      <c r="B96" s="3"/>
      <c r="C96" s="3"/>
      <c r="D96" s="3"/>
      <c r="E96" s="3"/>
      <c r="F96" s="3"/>
    </row>
    <row r="97" spans="1:6" ht="11.25">
      <c r="A97" s="3"/>
      <c r="B97" s="3"/>
      <c r="C97" s="3"/>
      <c r="D97" s="3"/>
      <c r="E97" s="3"/>
      <c r="F97" s="3"/>
    </row>
    <row r="98" spans="1:6" ht="11.25">
      <c r="A98" s="3"/>
      <c r="B98" s="3"/>
      <c r="C98" s="3"/>
      <c r="D98" s="3"/>
      <c r="E98" s="3"/>
      <c r="F98" s="3"/>
    </row>
    <row r="99" spans="1:6" ht="11.25">
      <c r="A99" s="3"/>
      <c r="B99" s="3"/>
      <c r="C99" s="3"/>
      <c r="D99" s="3"/>
      <c r="E99" s="3"/>
      <c r="F99" s="3"/>
    </row>
    <row r="100" spans="1:6" ht="11.25">
      <c r="A100" s="3"/>
      <c r="B100" s="3"/>
      <c r="C100" s="3"/>
      <c r="D100" s="3"/>
      <c r="E100" s="3"/>
      <c r="F100" s="3"/>
    </row>
    <row r="101" spans="1:6" ht="11.25">
      <c r="A101" s="3"/>
      <c r="B101" s="3"/>
      <c r="C101" s="3"/>
      <c r="D101" s="3"/>
      <c r="E101" s="3"/>
      <c r="F101" s="3"/>
    </row>
    <row r="102" spans="1:6" ht="11.25">
      <c r="A102" s="3"/>
      <c r="B102" s="3"/>
      <c r="C102" s="3"/>
      <c r="D102" s="3"/>
      <c r="E102" s="3"/>
      <c r="F102" s="3"/>
    </row>
    <row r="103" spans="1:6" ht="11.25">
      <c r="A103" s="3"/>
      <c r="B103" s="3"/>
      <c r="C103" s="3"/>
      <c r="D103" s="3"/>
      <c r="E103" s="3"/>
      <c r="F103" s="3"/>
    </row>
    <row r="104" spans="1:6" ht="11.25">
      <c r="A104" s="3"/>
      <c r="B104" s="3"/>
      <c r="C104" s="3"/>
      <c r="D104" s="3"/>
      <c r="E104" s="3"/>
      <c r="F104" s="3"/>
    </row>
    <row r="105" spans="1:6" ht="11.25">
      <c r="A105" s="3"/>
      <c r="B105" s="3"/>
      <c r="C105" s="3"/>
      <c r="D105" s="3"/>
      <c r="E105" s="3"/>
      <c r="F105" s="3"/>
    </row>
    <row r="106" spans="1:6" ht="11.25">
      <c r="A106" s="3"/>
      <c r="B106" s="3"/>
      <c r="C106" s="3"/>
      <c r="D106" s="3"/>
      <c r="E106" s="3"/>
      <c r="F106" s="3"/>
    </row>
    <row r="107" spans="1:6" ht="11.25">
      <c r="A107" s="3"/>
      <c r="B107" s="3"/>
      <c r="C107" s="3"/>
      <c r="D107" s="3"/>
      <c r="E107" s="3"/>
      <c r="F107" s="3"/>
    </row>
    <row r="108" spans="1:6" ht="11.25">
      <c r="A108" s="3"/>
      <c r="B108" s="3"/>
      <c r="C108" s="3"/>
      <c r="D108" s="3"/>
      <c r="E108" s="3"/>
      <c r="F108" s="3"/>
    </row>
    <row r="109" spans="1:6" ht="11.25">
      <c r="A109" s="3"/>
      <c r="B109" s="3"/>
      <c r="C109" s="3"/>
      <c r="D109" s="3"/>
      <c r="E109" s="3"/>
      <c r="F109" s="3"/>
    </row>
    <row r="110" spans="1:6" ht="11.25">
      <c r="A110" s="3"/>
      <c r="B110" s="3"/>
      <c r="C110" s="3"/>
      <c r="D110" s="3"/>
      <c r="E110" s="3"/>
      <c r="F110" s="3"/>
    </row>
    <row r="111" spans="1:6" ht="11.25">
      <c r="A111" s="3"/>
      <c r="B111" s="3"/>
      <c r="C111" s="3"/>
      <c r="D111" s="3"/>
      <c r="E111" s="3"/>
      <c r="F111" s="3"/>
    </row>
    <row r="112" spans="1:6" ht="11.25">
      <c r="A112" s="3"/>
      <c r="B112" s="3"/>
      <c r="C112" s="3"/>
      <c r="D112" s="3"/>
      <c r="E112" s="3"/>
      <c r="F112" s="3"/>
    </row>
    <row r="113" spans="1:6" ht="11.25">
      <c r="A113" s="3"/>
      <c r="B113" s="3"/>
      <c r="C113" s="3"/>
      <c r="D113" s="3"/>
      <c r="E113" s="3"/>
      <c r="F113" s="3"/>
    </row>
    <row r="114" spans="1:6" ht="11.25">
      <c r="A114" s="3"/>
      <c r="B114" s="3"/>
      <c r="C114" s="3"/>
      <c r="D114" s="3"/>
      <c r="E114" s="3"/>
      <c r="F114" s="3"/>
    </row>
    <row r="115" spans="1:6" ht="11.25">
      <c r="A115" s="3"/>
      <c r="B115" s="3"/>
      <c r="C115" s="3"/>
      <c r="D115" s="3"/>
      <c r="E115" s="3"/>
      <c r="F115" s="3"/>
    </row>
    <row r="116" spans="1:6" ht="11.25">
      <c r="A116" s="3"/>
      <c r="B116" s="3"/>
      <c r="C116" s="3"/>
      <c r="D116" s="3"/>
      <c r="E116" s="3"/>
      <c r="F116" s="3"/>
    </row>
    <row r="117" spans="1:6" ht="11.25">
      <c r="A117" s="3"/>
      <c r="B117" s="3"/>
      <c r="C117" s="3"/>
      <c r="D117" s="3"/>
      <c r="E117" s="3"/>
      <c r="F117" s="3"/>
    </row>
    <row r="118" spans="1:6" ht="11.25">
      <c r="A118" s="3"/>
      <c r="B118" s="3"/>
      <c r="C118" s="3"/>
      <c r="D118" s="3"/>
      <c r="E118" s="3"/>
      <c r="F118" s="3"/>
    </row>
    <row r="119" spans="1:6" ht="11.25">
      <c r="A119" s="3"/>
      <c r="B119" s="3"/>
      <c r="C119" s="3"/>
      <c r="D119" s="3"/>
      <c r="E119" s="3"/>
      <c r="F119" s="3"/>
    </row>
    <row r="120" spans="1:6" ht="11.25">
      <c r="A120" s="3"/>
      <c r="B120" s="3"/>
      <c r="C120" s="3"/>
      <c r="D120" s="3"/>
      <c r="E120" s="3"/>
      <c r="F120" s="3"/>
    </row>
    <row r="121" spans="1:6" ht="11.25">
      <c r="A121" s="3"/>
      <c r="B121" s="3"/>
      <c r="C121" s="3"/>
      <c r="D121" s="3"/>
      <c r="E121" s="3"/>
      <c r="F121" s="3"/>
    </row>
    <row r="122" spans="1:6" ht="11.25">
      <c r="A122" s="3"/>
      <c r="B122" s="3"/>
      <c r="C122" s="3"/>
      <c r="D122" s="3"/>
      <c r="E122" s="3"/>
      <c r="F122" s="3"/>
    </row>
    <row r="123" spans="1:6" ht="11.25">
      <c r="A123" s="3"/>
      <c r="B123" s="3"/>
      <c r="C123" s="3"/>
      <c r="D123" s="3"/>
      <c r="E123" s="3"/>
      <c r="F123" s="3"/>
    </row>
    <row r="124" spans="1:6" ht="11.25">
      <c r="A124" s="3"/>
      <c r="B124" s="3"/>
      <c r="C124" s="3"/>
      <c r="D124" s="3"/>
      <c r="E124" s="3"/>
      <c r="F124" s="3"/>
    </row>
    <row r="125" spans="1:6" ht="11.25">
      <c r="A125" s="3"/>
      <c r="B125" s="3"/>
      <c r="C125" s="3"/>
      <c r="D125" s="3"/>
      <c r="E125" s="3"/>
      <c r="F125" s="3"/>
    </row>
    <row r="126" spans="1:6" ht="11.25">
      <c r="A126" s="3"/>
      <c r="B126" s="3"/>
      <c r="C126" s="3"/>
      <c r="D126" s="3"/>
      <c r="E126" s="3"/>
      <c r="F126" s="3"/>
    </row>
    <row r="127" spans="1:6" ht="11.25">
      <c r="A127" s="3"/>
      <c r="B127" s="3"/>
      <c r="C127" s="3"/>
      <c r="D127" s="3"/>
      <c r="E127" s="3"/>
      <c r="F127" s="3"/>
    </row>
    <row r="128" spans="1:6" ht="11.25">
      <c r="A128" s="3"/>
      <c r="B128" s="3"/>
      <c r="C128" s="3"/>
      <c r="D128" s="3"/>
      <c r="E128" s="3"/>
      <c r="F128" s="3"/>
    </row>
    <row r="129" spans="1:6" ht="11.25">
      <c r="A129" s="3"/>
      <c r="B129" s="3"/>
      <c r="C129" s="3"/>
      <c r="D129" s="3"/>
      <c r="E129" s="3"/>
      <c r="F129" s="3"/>
    </row>
    <row r="130" spans="1:6" ht="11.25">
      <c r="A130" s="3"/>
      <c r="B130" s="3"/>
      <c r="C130" s="3"/>
      <c r="D130" s="3"/>
      <c r="E130" s="3"/>
      <c r="F130" s="3"/>
    </row>
    <row r="131" spans="1:6" ht="11.25">
      <c r="A131" s="3"/>
      <c r="B131" s="3"/>
      <c r="C131" s="3"/>
      <c r="D131" s="3"/>
      <c r="E131" s="3"/>
      <c r="F131" s="3"/>
    </row>
    <row r="132" spans="1:6" ht="11.25">
      <c r="A132" s="3"/>
      <c r="B132" s="3"/>
      <c r="C132" s="3"/>
      <c r="D132" s="3"/>
      <c r="E132" s="3"/>
      <c r="F132" s="3"/>
    </row>
    <row r="133" spans="1:6" ht="11.25">
      <c r="A133" s="3"/>
      <c r="B133" s="3"/>
      <c r="C133" s="3"/>
      <c r="D133" s="3"/>
      <c r="E133" s="3"/>
      <c r="F133" s="3"/>
    </row>
    <row r="134" spans="1:6" ht="11.25">
      <c r="A134" s="3"/>
      <c r="B134" s="3"/>
      <c r="C134" s="3"/>
      <c r="D134" s="3"/>
      <c r="E134" s="3"/>
      <c r="F134" s="3"/>
    </row>
    <row r="135" spans="1:6" ht="11.25">
      <c r="A135" s="3"/>
      <c r="B135" s="3"/>
      <c r="C135" s="3"/>
      <c r="D135" s="3"/>
      <c r="E135" s="3"/>
      <c r="F135" s="3"/>
    </row>
    <row r="136" spans="1:6" ht="11.25">
      <c r="A136" s="3"/>
      <c r="B136" s="3"/>
      <c r="C136" s="3"/>
      <c r="D136" s="3"/>
      <c r="E136" s="3"/>
      <c r="F136" s="3"/>
    </row>
    <row r="137" spans="1:6" ht="11.25">
      <c r="A137" s="3"/>
      <c r="B137" s="3"/>
      <c r="C137" s="3"/>
      <c r="D137" s="3"/>
      <c r="E137" s="3"/>
      <c r="F137" s="3"/>
    </row>
    <row r="138" spans="1:6" ht="11.25">
      <c r="A138" s="3"/>
      <c r="B138" s="3"/>
      <c r="C138" s="3"/>
      <c r="D138" s="3"/>
      <c r="E138" s="3"/>
      <c r="F138" s="3"/>
    </row>
    <row r="139" spans="1:6" ht="11.25">
      <c r="A139" s="3"/>
      <c r="B139" s="3"/>
      <c r="C139" s="3"/>
      <c r="D139" s="3"/>
      <c r="E139" s="3"/>
      <c r="F139" s="3"/>
    </row>
    <row r="140" spans="1:6" ht="11.25">
      <c r="A140" s="3"/>
      <c r="B140" s="3"/>
      <c r="C140" s="3"/>
      <c r="D140" s="3"/>
      <c r="E140" s="3"/>
      <c r="F140" s="3"/>
    </row>
    <row r="141" spans="1:6" ht="11.25">
      <c r="A141" s="3"/>
      <c r="B141" s="3"/>
      <c r="C141" s="3"/>
      <c r="D141" s="3"/>
      <c r="E141" s="3"/>
      <c r="F141" s="3"/>
    </row>
    <row r="142" spans="1:6" ht="11.25">
      <c r="A142" s="3"/>
      <c r="B142" s="3"/>
      <c r="C142" s="3"/>
      <c r="D142" s="3"/>
      <c r="E142" s="3"/>
      <c r="F142" s="3"/>
    </row>
    <row r="143" spans="1:6" ht="11.25">
      <c r="A143" s="3"/>
      <c r="B143" s="3"/>
      <c r="C143" s="3"/>
      <c r="D143" s="3"/>
      <c r="E143" s="3"/>
      <c r="F143" s="3"/>
    </row>
    <row r="144" spans="1:6" ht="11.25">
      <c r="A144" s="3"/>
      <c r="B144" s="3"/>
      <c r="C144" s="3"/>
      <c r="D144" s="3"/>
      <c r="E144" s="3"/>
      <c r="F144" s="3"/>
    </row>
    <row r="145" spans="1:6" ht="11.25">
      <c r="A145" s="3"/>
      <c r="B145" s="3"/>
      <c r="C145" s="3"/>
      <c r="D145" s="3"/>
      <c r="E145" s="3"/>
      <c r="F145" s="3"/>
    </row>
    <row r="146" spans="1:6" ht="11.25">
      <c r="A146" s="3"/>
      <c r="B146" s="3"/>
      <c r="C146" s="3"/>
      <c r="D146" s="3"/>
      <c r="E146" s="3"/>
      <c r="F146" s="3"/>
    </row>
    <row r="147" spans="1:6" ht="11.25">
      <c r="A147" s="3"/>
      <c r="B147" s="3"/>
      <c r="C147" s="3"/>
      <c r="D147" s="3"/>
      <c r="E147" s="3"/>
      <c r="F147" s="3"/>
    </row>
    <row r="148" spans="1:6" ht="11.25">
      <c r="A148" s="3"/>
      <c r="B148" s="3"/>
      <c r="C148" s="3"/>
      <c r="D148" s="3"/>
      <c r="E148" s="3"/>
      <c r="F148" s="3"/>
    </row>
    <row r="149" spans="1:6" ht="11.25">
      <c r="A149" s="3"/>
      <c r="B149" s="3"/>
      <c r="C149" s="3"/>
      <c r="D149" s="3"/>
      <c r="E149" s="3"/>
      <c r="F149" s="3"/>
    </row>
    <row r="150" spans="1:6" ht="11.25">
      <c r="A150" s="3"/>
      <c r="B150" s="3"/>
      <c r="C150" s="3"/>
      <c r="D150" s="3"/>
      <c r="E150" s="3"/>
      <c r="F150" s="3"/>
    </row>
    <row r="151" spans="1:6" ht="11.25">
      <c r="A151" s="3"/>
      <c r="B151" s="3"/>
      <c r="C151" s="3"/>
      <c r="D151" s="3"/>
      <c r="E151" s="3"/>
      <c r="F151" s="3"/>
    </row>
    <row r="152" spans="1:6" ht="11.25">
      <c r="A152" s="3"/>
      <c r="B152" s="3"/>
      <c r="C152" s="3"/>
      <c r="D152" s="3"/>
      <c r="E152" s="3"/>
      <c r="F152" s="3"/>
    </row>
    <row r="153" spans="1:6" ht="11.25">
      <c r="A153" s="3"/>
      <c r="B153" s="3"/>
      <c r="C153" s="3"/>
      <c r="D153" s="3"/>
      <c r="E153" s="3"/>
      <c r="F153" s="3"/>
    </row>
    <row r="154" spans="1:6" ht="11.25">
      <c r="A154" s="3"/>
      <c r="B154" s="3"/>
      <c r="C154" s="3"/>
      <c r="D154" s="3"/>
      <c r="E154" s="3"/>
      <c r="F154" s="3"/>
    </row>
    <row r="155" spans="1:6" ht="11.25">
      <c r="A155" s="3"/>
      <c r="B155" s="3"/>
      <c r="C155" s="3"/>
      <c r="D155" s="3"/>
      <c r="E155" s="3"/>
      <c r="F155" s="3"/>
    </row>
    <row r="156" spans="1:6" ht="11.25">
      <c r="A156" s="3"/>
      <c r="B156" s="3"/>
      <c r="C156" s="3"/>
      <c r="D156" s="3"/>
      <c r="E156" s="3"/>
      <c r="F156" s="3"/>
    </row>
    <row r="157" spans="1:6" ht="11.25">
      <c r="A157" s="3"/>
      <c r="B157" s="3"/>
      <c r="C157" s="3"/>
      <c r="D157" s="3"/>
      <c r="E157" s="3"/>
      <c r="F157" s="3"/>
    </row>
    <row r="158" spans="1:6" ht="11.25">
      <c r="A158" s="3"/>
      <c r="B158" s="3"/>
      <c r="C158" s="3"/>
      <c r="D158" s="3"/>
      <c r="E158" s="3"/>
      <c r="F158" s="3"/>
    </row>
    <row r="159" spans="1:6" ht="11.25">
      <c r="A159" s="3"/>
      <c r="B159" s="3"/>
      <c r="C159" s="3"/>
      <c r="D159" s="3"/>
      <c r="E159" s="3"/>
      <c r="F159" s="3"/>
    </row>
    <row r="160" spans="1:6" ht="11.25">
      <c r="A160" s="3"/>
      <c r="B160" s="3"/>
      <c r="C160" s="3"/>
      <c r="D160" s="3"/>
      <c r="E160" s="3"/>
      <c r="F160" s="3"/>
    </row>
    <row r="161" spans="1:6" ht="11.25">
      <c r="A161" s="3"/>
      <c r="B161" s="3"/>
      <c r="C161" s="3"/>
      <c r="D161" s="3"/>
      <c r="E161" s="3"/>
      <c r="F161" s="3"/>
    </row>
    <row r="162" spans="1:6" ht="11.25">
      <c r="A162" s="3"/>
      <c r="B162" s="3"/>
      <c r="C162" s="3"/>
      <c r="D162" s="3"/>
      <c r="E162" s="3"/>
      <c r="F162" s="3"/>
    </row>
    <row r="163" spans="1:6" ht="11.25">
      <c r="A163" s="3"/>
      <c r="B163" s="3"/>
      <c r="C163" s="3"/>
      <c r="D163" s="3"/>
      <c r="E163" s="3"/>
      <c r="F163" s="3"/>
    </row>
    <row r="164" spans="1:6" ht="11.25">
      <c r="A164" s="3"/>
      <c r="B164" s="3"/>
      <c r="C164" s="3"/>
      <c r="D164" s="3"/>
      <c r="E164" s="3"/>
      <c r="F164" s="3"/>
    </row>
    <row r="165" spans="1:6" ht="11.25">
      <c r="A165" s="3"/>
      <c r="B165" s="3"/>
      <c r="C165" s="3"/>
      <c r="D165" s="3"/>
      <c r="E165" s="3"/>
      <c r="F165" s="3"/>
    </row>
    <row r="166" spans="1:6" ht="11.25">
      <c r="A166" s="3"/>
      <c r="B166" s="3"/>
      <c r="C166" s="3"/>
      <c r="D166" s="3"/>
      <c r="E166" s="3"/>
      <c r="F166" s="3"/>
    </row>
    <row r="167" spans="1:6" ht="11.25">
      <c r="A167" s="3"/>
      <c r="B167" s="3"/>
      <c r="C167" s="3"/>
      <c r="D167" s="3"/>
      <c r="E167" s="3"/>
      <c r="F167" s="3"/>
    </row>
    <row r="168" spans="1:6" ht="11.25">
      <c r="A168" s="3"/>
      <c r="B168" s="3"/>
      <c r="C168" s="3"/>
      <c r="D168" s="3"/>
      <c r="E168" s="3"/>
      <c r="F168" s="3"/>
    </row>
    <row r="169" spans="1:6" ht="11.25">
      <c r="A169" s="3"/>
      <c r="B169" s="3"/>
      <c r="C169" s="3"/>
      <c r="D169" s="3"/>
      <c r="E169" s="3"/>
      <c r="F169" s="3"/>
    </row>
    <row r="170" spans="1:6" ht="11.25">
      <c r="A170" s="3"/>
      <c r="B170" s="3"/>
      <c r="C170" s="3"/>
      <c r="D170" s="3"/>
      <c r="E170" s="3"/>
      <c r="F170" s="3"/>
    </row>
    <row r="171" spans="1:6" ht="11.25">
      <c r="A171" s="3"/>
      <c r="B171" s="3"/>
      <c r="C171" s="3"/>
      <c r="D171" s="3"/>
      <c r="E171" s="3"/>
      <c r="F171" s="3"/>
    </row>
    <row r="172" spans="1:6" ht="11.25">
      <c r="A172" s="3"/>
      <c r="B172" s="3"/>
      <c r="C172" s="3"/>
      <c r="D172" s="3"/>
      <c r="E172" s="3"/>
      <c r="F172" s="3"/>
    </row>
    <row r="173" spans="1:6" ht="11.25">
      <c r="A173" s="3"/>
      <c r="B173" s="3"/>
      <c r="C173" s="3"/>
      <c r="D173" s="3"/>
      <c r="E173" s="3"/>
      <c r="F173" s="3"/>
    </row>
    <row r="174" spans="1:6" ht="11.25">
      <c r="A174" s="3"/>
      <c r="B174" s="3"/>
      <c r="C174" s="3"/>
      <c r="D174" s="3"/>
      <c r="E174" s="3"/>
      <c r="F174" s="3"/>
    </row>
    <row r="175" spans="1:6" ht="11.25">
      <c r="A175" s="3"/>
      <c r="B175" s="3"/>
      <c r="C175" s="3"/>
      <c r="D175" s="3"/>
      <c r="E175" s="3"/>
      <c r="F175" s="3"/>
    </row>
    <row r="176" spans="1:6" ht="11.25">
      <c r="A176" s="3"/>
      <c r="B176" s="3"/>
      <c r="C176" s="3"/>
      <c r="D176" s="3"/>
      <c r="E176" s="3"/>
      <c r="F176" s="3"/>
    </row>
    <row r="177" spans="1:6" ht="11.25">
      <c r="A177" s="3"/>
      <c r="B177" s="3"/>
      <c r="C177" s="3"/>
      <c r="D177" s="3"/>
      <c r="E177" s="3"/>
      <c r="F177" s="3"/>
    </row>
    <row r="178" spans="1:6" ht="11.25">
      <c r="A178" s="3"/>
      <c r="B178" s="3"/>
      <c r="C178" s="3"/>
      <c r="D178" s="3"/>
      <c r="E178" s="3"/>
      <c r="F178" s="3"/>
    </row>
    <row r="179" spans="1:6" ht="11.25">
      <c r="A179" s="3"/>
      <c r="B179" s="3"/>
      <c r="C179" s="3"/>
      <c r="D179" s="3"/>
      <c r="E179" s="3"/>
      <c r="F179" s="3"/>
    </row>
    <row r="180" spans="1:6" ht="11.25">
      <c r="A180" s="3"/>
      <c r="B180" s="3"/>
      <c r="C180" s="3"/>
      <c r="D180" s="3"/>
      <c r="E180" s="3"/>
      <c r="F180" s="3"/>
    </row>
    <row r="181" spans="1:6" ht="11.25">
      <c r="A181" s="3"/>
      <c r="B181" s="3"/>
      <c r="C181" s="3"/>
      <c r="D181" s="3"/>
      <c r="E181" s="3"/>
      <c r="F181" s="3"/>
    </row>
    <row r="182" spans="1:6" ht="11.25">
      <c r="A182" s="3"/>
      <c r="B182" s="3"/>
      <c r="C182" s="3"/>
      <c r="D182" s="3"/>
      <c r="E182" s="3"/>
      <c r="F182" s="3"/>
    </row>
    <row r="183" spans="1:6" ht="11.25">
      <c r="A183" s="3"/>
      <c r="B183" s="3"/>
      <c r="C183" s="3"/>
      <c r="D183" s="3"/>
      <c r="E183" s="3"/>
      <c r="F183" s="3"/>
    </row>
    <row r="184" spans="1:6" ht="11.25">
      <c r="A184" s="3"/>
      <c r="B184" s="3"/>
      <c r="C184" s="3"/>
      <c r="D184" s="3"/>
      <c r="E184" s="3"/>
      <c r="F184" s="3"/>
    </row>
    <row r="185" spans="1:6" ht="11.25">
      <c r="A185" s="3"/>
      <c r="B185" s="3"/>
      <c r="C185" s="3"/>
      <c r="D185" s="3"/>
      <c r="E185" s="3"/>
      <c r="F185" s="3"/>
    </row>
    <row r="186" spans="1:6" ht="11.25">
      <c r="A186" s="3"/>
      <c r="B186" s="3"/>
      <c r="C186" s="3"/>
      <c r="D186" s="3"/>
      <c r="E186" s="3"/>
      <c r="F186" s="3"/>
    </row>
    <row r="187" spans="1:6" ht="11.25">
      <c r="A187" s="3"/>
      <c r="B187" s="3"/>
      <c r="C187" s="3"/>
      <c r="D187" s="3"/>
      <c r="E187" s="3"/>
      <c r="F187" s="3"/>
    </row>
    <row r="188" spans="1:6" ht="11.25">
      <c r="A188" s="3"/>
      <c r="B188" s="3"/>
      <c r="C188" s="3"/>
      <c r="D188" s="3"/>
      <c r="E188" s="3"/>
      <c r="F188" s="3"/>
    </row>
    <row r="189" spans="1:6" ht="11.25">
      <c r="A189" s="3"/>
      <c r="B189" s="3"/>
      <c r="C189" s="3"/>
      <c r="D189" s="3"/>
      <c r="E189" s="3"/>
      <c r="F189" s="3"/>
    </row>
    <row r="190" spans="1:6" ht="11.25">
      <c r="A190" s="3"/>
      <c r="B190" s="3"/>
      <c r="C190" s="3"/>
      <c r="D190" s="3"/>
      <c r="E190" s="3"/>
      <c r="F190" s="3"/>
    </row>
    <row r="191" spans="1:6" ht="11.25">
      <c r="A191" s="3"/>
      <c r="B191" s="3"/>
      <c r="C191" s="3"/>
      <c r="D191" s="3"/>
      <c r="E191" s="3"/>
      <c r="F191" s="3"/>
    </row>
    <row r="192" spans="1:6" ht="11.25">
      <c r="A192" s="3"/>
      <c r="B192" s="3"/>
      <c r="C192" s="3"/>
      <c r="D192" s="3"/>
      <c r="E192" s="3"/>
      <c r="F192" s="3"/>
    </row>
    <row r="193" spans="1:6" ht="11.25">
      <c r="A193" s="3"/>
      <c r="B193" s="3"/>
      <c r="C193" s="3"/>
      <c r="D193" s="3"/>
      <c r="E193" s="3"/>
      <c r="F193" s="3"/>
    </row>
    <row r="194" spans="1:6" ht="11.25">
      <c r="A194" s="3"/>
      <c r="B194" s="3"/>
      <c r="C194" s="3"/>
      <c r="D194" s="3"/>
      <c r="E194" s="3"/>
      <c r="F194" s="3"/>
    </row>
    <row r="195" spans="1:6" ht="11.25">
      <c r="A195" s="3"/>
      <c r="B195" s="3"/>
      <c r="C195" s="3"/>
      <c r="D195" s="3"/>
      <c r="E195" s="3"/>
      <c r="F195" s="3"/>
    </row>
    <row r="196" spans="1:6" ht="11.25">
      <c r="A196" s="3"/>
      <c r="B196" s="3"/>
      <c r="C196" s="3"/>
      <c r="D196" s="3"/>
      <c r="E196" s="3"/>
      <c r="F196" s="3"/>
    </row>
    <row r="197" spans="1:6" ht="11.25">
      <c r="A197" s="3"/>
      <c r="B197" s="3"/>
      <c r="C197" s="3"/>
      <c r="D197" s="3"/>
      <c r="E197" s="3"/>
      <c r="F197" s="3"/>
    </row>
    <row r="198" spans="1:6" ht="11.25">
      <c r="A198" s="3"/>
      <c r="B198" s="3"/>
      <c r="C198" s="3"/>
      <c r="D198" s="3"/>
      <c r="E198" s="3"/>
      <c r="F198" s="3"/>
    </row>
    <row r="199" spans="1:6" ht="11.25">
      <c r="A199" s="3"/>
      <c r="B199" s="3"/>
      <c r="C199" s="3"/>
      <c r="D199" s="3"/>
      <c r="E199" s="3"/>
      <c r="F199" s="3"/>
    </row>
    <row r="200" spans="1:6" ht="11.25">
      <c r="A200" s="3"/>
      <c r="B200" s="3"/>
      <c r="C200" s="3"/>
      <c r="D200" s="3"/>
      <c r="E200" s="3"/>
      <c r="F200" s="3"/>
    </row>
    <row r="201" spans="1:6" ht="11.25">
      <c r="A201" s="3"/>
      <c r="B201" s="3"/>
      <c r="C201" s="3"/>
      <c r="D201" s="3"/>
      <c r="E201" s="3"/>
      <c r="F201" s="3"/>
    </row>
    <row r="202" spans="1:6" ht="11.25">
      <c r="A202" s="3"/>
      <c r="B202" s="3"/>
      <c r="C202" s="3"/>
      <c r="D202" s="3"/>
      <c r="E202" s="3"/>
      <c r="F202" s="3"/>
    </row>
    <row r="203" spans="1:6" ht="11.25">
      <c r="A203" s="3"/>
      <c r="B203" s="3"/>
      <c r="C203" s="3"/>
      <c r="D203" s="3"/>
      <c r="E203" s="3"/>
      <c r="F203" s="3"/>
    </row>
    <row r="204" spans="1:6" ht="11.25">
      <c r="A204" s="3"/>
      <c r="B204" s="3"/>
      <c r="C204" s="3"/>
      <c r="D204" s="3"/>
      <c r="E204" s="3"/>
      <c r="F204" s="3"/>
    </row>
    <row r="205" spans="1:6" ht="11.25">
      <c r="A205" s="3"/>
      <c r="B205" s="3"/>
      <c r="C205" s="3"/>
      <c r="D205" s="3"/>
      <c r="E205" s="3"/>
      <c r="F205" s="3"/>
    </row>
    <row r="206" spans="1:6" ht="11.25">
      <c r="A206" s="3"/>
      <c r="B206" s="3"/>
      <c r="C206" s="3"/>
      <c r="D206" s="3"/>
      <c r="E206" s="3"/>
      <c r="F206" s="3"/>
    </row>
    <row r="207" spans="1:6" ht="11.25">
      <c r="A207" s="3"/>
      <c r="B207" s="3"/>
      <c r="C207" s="3"/>
      <c r="D207" s="3"/>
      <c r="E207" s="3"/>
      <c r="F207" s="3"/>
    </row>
    <row r="208" spans="1:6" ht="11.25">
      <c r="A208" s="3"/>
      <c r="B208" s="3"/>
      <c r="C208" s="3"/>
      <c r="D208" s="3"/>
      <c r="E208" s="3"/>
      <c r="F208" s="3"/>
    </row>
    <row r="209" spans="1:6" ht="11.25">
      <c r="A209" s="3"/>
      <c r="B209" s="3"/>
      <c r="C209" s="3"/>
      <c r="D209" s="3"/>
      <c r="E209" s="3"/>
      <c r="F209" s="3"/>
    </row>
    <row r="210" spans="1:6" ht="11.25">
      <c r="A210" s="3"/>
      <c r="B210" s="3"/>
      <c r="C210" s="3"/>
      <c r="D210" s="3"/>
      <c r="E210" s="3"/>
      <c r="F210" s="3"/>
    </row>
    <row r="211" spans="1:6" ht="11.25">
      <c r="A211" s="3"/>
      <c r="B211" s="3"/>
      <c r="C211" s="3"/>
      <c r="D211" s="3"/>
      <c r="E211" s="3"/>
      <c r="F211" s="3"/>
    </row>
    <row r="212" spans="1:6" ht="11.25">
      <c r="A212" s="3"/>
      <c r="B212" s="3"/>
      <c r="C212" s="3"/>
      <c r="D212" s="3"/>
      <c r="E212" s="3"/>
      <c r="F212" s="3"/>
    </row>
    <row r="213" spans="1:6" ht="11.25">
      <c r="A213" s="3"/>
      <c r="B213" s="3"/>
      <c r="C213" s="3"/>
      <c r="D213" s="3"/>
      <c r="E213" s="3"/>
      <c r="F213" s="3"/>
    </row>
    <row r="214" spans="1:6" ht="11.25">
      <c r="A214" s="3"/>
      <c r="B214" s="3"/>
      <c r="C214" s="3"/>
      <c r="D214" s="3"/>
      <c r="E214" s="3"/>
      <c r="F214" s="3"/>
    </row>
    <row r="215" spans="1:6" ht="11.25">
      <c r="A215" s="3"/>
      <c r="B215" s="3"/>
      <c r="C215" s="3"/>
      <c r="D215" s="3"/>
      <c r="E215" s="3"/>
      <c r="F215" s="3"/>
    </row>
    <row r="216" spans="1:6" ht="11.25">
      <c r="A216" s="3"/>
      <c r="B216" s="3"/>
      <c r="C216" s="3"/>
      <c r="D216" s="3"/>
      <c r="E216" s="3"/>
      <c r="F216" s="3"/>
    </row>
    <row r="217" spans="1:6" ht="11.25">
      <c r="A217" s="3"/>
      <c r="B217" s="3"/>
      <c r="C217" s="3"/>
      <c r="D217" s="3"/>
      <c r="E217" s="3"/>
      <c r="F217" s="3"/>
    </row>
    <row r="218" spans="1:6" ht="11.25">
      <c r="A218" s="3"/>
      <c r="B218" s="3"/>
      <c r="C218" s="3"/>
      <c r="D218" s="3"/>
      <c r="E218" s="3"/>
      <c r="F218" s="3"/>
    </row>
    <row r="219" spans="1:6" ht="11.25">
      <c r="A219" s="3"/>
      <c r="B219" s="3"/>
      <c r="C219" s="3"/>
      <c r="D219" s="3"/>
      <c r="E219" s="3"/>
      <c r="F219" s="3"/>
    </row>
    <row r="220" spans="1:6" ht="11.25">
      <c r="A220" s="3"/>
      <c r="B220" s="3"/>
      <c r="C220" s="3"/>
      <c r="D220" s="3"/>
      <c r="E220" s="3"/>
      <c r="F220" s="3"/>
    </row>
    <row r="221" spans="1:6" ht="11.25">
      <c r="A221" s="3"/>
      <c r="B221" s="3"/>
      <c r="C221" s="3"/>
      <c r="D221" s="3"/>
      <c r="E221" s="3"/>
      <c r="F221" s="3"/>
    </row>
    <row r="222" spans="1:6" ht="11.25">
      <c r="A222" s="3"/>
      <c r="B222" s="3"/>
      <c r="C222" s="3"/>
      <c r="D222" s="3"/>
      <c r="E222" s="3"/>
      <c r="F222" s="3"/>
    </row>
    <row r="223" spans="1:6" ht="11.25">
      <c r="A223" s="3"/>
      <c r="B223" s="3"/>
      <c r="C223" s="3"/>
      <c r="D223" s="3"/>
      <c r="E223" s="3"/>
      <c r="F223" s="3"/>
    </row>
    <row r="224" spans="1:6" ht="11.25">
      <c r="A224" s="3"/>
      <c r="B224" s="3"/>
      <c r="C224" s="3"/>
      <c r="D224" s="3"/>
      <c r="E224" s="3"/>
      <c r="F224" s="3"/>
    </row>
    <row r="225" spans="1:6" ht="11.25">
      <c r="A225" s="3"/>
      <c r="B225" s="3"/>
      <c r="C225" s="3"/>
      <c r="D225" s="3"/>
      <c r="E225" s="3"/>
      <c r="F225" s="3"/>
    </row>
    <row r="226" spans="1:6" ht="11.25">
      <c r="A226" s="3"/>
      <c r="B226" s="3"/>
      <c r="C226" s="3"/>
      <c r="D226" s="3"/>
      <c r="E226" s="3"/>
      <c r="F226" s="3"/>
    </row>
    <row r="227" spans="1:6" ht="11.25">
      <c r="A227" s="3"/>
      <c r="B227" s="3"/>
      <c r="C227" s="3"/>
      <c r="D227" s="3"/>
      <c r="E227" s="3"/>
      <c r="F227" s="3"/>
    </row>
    <row r="228" spans="1:6" ht="11.25">
      <c r="A228" s="3"/>
      <c r="B228" s="3"/>
      <c r="C228" s="3"/>
      <c r="D228" s="3"/>
      <c r="E228" s="3"/>
      <c r="F228" s="3"/>
    </row>
    <row r="229" spans="1:6" ht="11.25">
      <c r="A229" s="3"/>
      <c r="B229" s="3"/>
      <c r="C229" s="3"/>
      <c r="D229" s="3"/>
      <c r="E229" s="3"/>
      <c r="F229" s="3"/>
    </row>
    <row r="230" spans="1:6" ht="11.25">
      <c r="A230" s="3"/>
      <c r="B230" s="3"/>
      <c r="C230" s="3"/>
      <c r="D230" s="3"/>
      <c r="E230" s="3"/>
      <c r="F230" s="3"/>
    </row>
    <row r="231" spans="1:6" ht="11.25">
      <c r="A231" s="3"/>
      <c r="B231" s="3"/>
      <c r="C231" s="3"/>
      <c r="D231" s="3"/>
      <c r="E231" s="3"/>
      <c r="F231" s="3"/>
    </row>
    <row r="232" spans="1:6" ht="11.25">
      <c r="A232" s="3"/>
      <c r="B232" s="3"/>
      <c r="C232" s="3"/>
      <c r="D232" s="3"/>
      <c r="E232" s="3"/>
      <c r="F232" s="3"/>
    </row>
    <row r="233" spans="1:6" ht="11.25">
      <c r="A233" s="3"/>
      <c r="B233" s="3"/>
      <c r="C233" s="3"/>
      <c r="D233" s="3"/>
      <c r="E233" s="3"/>
      <c r="F233" s="3"/>
    </row>
    <row r="234" spans="1:6" ht="11.25">
      <c r="A234" s="3"/>
      <c r="B234" s="3"/>
      <c r="C234" s="3"/>
      <c r="D234" s="3"/>
      <c r="E234" s="3"/>
      <c r="F234" s="3"/>
    </row>
    <row r="235" spans="1:6" ht="11.25">
      <c r="A235" s="3"/>
      <c r="B235" s="3"/>
      <c r="C235" s="3"/>
      <c r="D235" s="3"/>
      <c r="E235" s="3"/>
      <c r="F235" s="3"/>
    </row>
    <row r="236" spans="1:6" ht="11.25">
      <c r="A236" s="3"/>
      <c r="B236" s="3"/>
      <c r="C236" s="3"/>
      <c r="D236" s="3"/>
      <c r="E236" s="3"/>
      <c r="F236" s="3"/>
    </row>
    <row r="237" spans="1:6" ht="11.25">
      <c r="A237" s="3"/>
      <c r="B237" s="3"/>
      <c r="C237" s="3"/>
      <c r="D237" s="3"/>
      <c r="E237" s="3"/>
      <c r="F237" s="3"/>
    </row>
    <row r="238" spans="1:6" ht="11.25">
      <c r="A238" s="3"/>
      <c r="B238" s="3"/>
      <c r="C238" s="3"/>
      <c r="D238" s="3"/>
      <c r="E238" s="3"/>
      <c r="F238" s="3"/>
    </row>
    <row r="239" spans="1:6" ht="11.25">
      <c r="A239" s="3"/>
      <c r="B239" s="3"/>
      <c r="C239" s="3"/>
      <c r="D239" s="3"/>
      <c r="E239" s="3"/>
      <c r="F239" s="3"/>
    </row>
    <row r="240" spans="1:6" ht="11.25">
      <c r="A240" s="3"/>
      <c r="B240" s="3"/>
      <c r="C240" s="3"/>
      <c r="D240" s="3"/>
      <c r="E240" s="3"/>
      <c r="F240" s="3"/>
    </row>
    <row r="241" spans="1:6" ht="11.25">
      <c r="A241" s="3"/>
      <c r="B241" s="3"/>
      <c r="C241" s="3"/>
      <c r="D241" s="3"/>
      <c r="E241" s="3"/>
      <c r="F241" s="3"/>
    </row>
    <row r="242" spans="1:6" ht="11.25">
      <c r="A242" s="3"/>
      <c r="B242" s="3"/>
      <c r="C242" s="3"/>
      <c r="D242" s="3"/>
      <c r="E242" s="3"/>
      <c r="F242" s="3"/>
    </row>
    <row r="243" spans="1:6" ht="11.25">
      <c r="A243" s="3"/>
      <c r="B243" s="3"/>
      <c r="C243" s="3"/>
      <c r="D243" s="3"/>
      <c r="E243" s="3"/>
      <c r="F243" s="3"/>
    </row>
    <row r="244" spans="1:6" ht="11.25">
      <c r="A244" s="3"/>
      <c r="B244" s="3"/>
      <c r="C244" s="3"/>
      <c r="D244" s="3"/>
      <c r="E244" s="3"/>
      <c r="F244" s="3"/>
    </row>
    <row r="245" spans="1:6" ht="11.25">
      <c r="A245" s="3"/>
      <c r="B245" s="3"/>
      <c r="C245" s="3"/>
      <c r="D245" s="3"/>
      <c r="E245" s="3"/>
      <c r="F245" s="3"/>
    </row>
    <row r="246" spans="1:6" ht="11.25">
      <c r="A246" s="3"/>
      <c r="B246" s="3"/>
      <c r="C246" s="3"/>
      <c r="D246" s="3"/>
      <c r="E246" s="3"/>
      <c r="F246" s="3"/>
    </row>
    <row r="247" spans="1:6" ht="11.25">
      <c r="A247" s="3"/>
      <c r="B247" s="3"/>
      <c r="C247" s="3"/>
      <c r="D247" s="3"/>
      <c r="E247" s="3"/>
      <c r="F247" s="3"/>
    </row>
    <row r="248" spans="1:6" ht="11.25">
      <c r="A248" s="3"/>
      <c r="B248" s="3"/>
      <c r="C248" s="3"/>
      <c r="D248" s="3"/>
      <c r="E248" s="3"/>
      <c r="F248" s="3"/>
    </row>
    <row r="249" spans="1:6" ht="11.25">
      <c r="A249" s="3"/>
      <c r="B249" s="3"/>
      <c r="C249" s="3"/>
      <c r="D249" s="3"/>
      <c r="E249" s="3"/>
      <c r="F249" s="3"/>
    </row>
    <row r="250" spans="1:6" ht="11.25">
      <c r="A250" s="3"/>
      <c r="B250" s="3"/>
      <c r="C250" s="3"/>
      <c r="D250" s="3"/>
      <c r="E250" s="3"/>
      <c r="F250" s="3"/>
    </row>
    <row r="251" spans="1:6" ht="11.25">
      <c r="A251" s="3"/>
      <c r="B251" s="3"/>
      <c r="C251" s="3"/>
      <c r="D251" s="3"/>
      <c r="E251" s="3"/>
      <c r="F251" s="3"/>
    </row>
    <row r="252" spans="1:6" ht="11.25">
      <c r="A252" s="3"/>
      <c r="B252" s="3"/>
      <c r="C252" s="3"/>
      <c r="D252" s="3"/>
      <c r="E252" s="3"/>
      <c r="F252" s="3"/>
    </row>
    <row r="253" spans="1:6" ht="11.25">
      <c r="A253" s="3"/>
      <c r="B253" s="3"/>
      <c r="C253" s="3"/>
      <c r="D253" s="3"/>
      <c r="E253" s="3"/>
      <c r="F253" s="3"/>
    </row>
    <row r="254" spans="1:6" ht="11.25">
      <c r="A254" s="3"/>
      <c r="B254" s="3"/>
      <c r="C254" s="3"/>
      <c r="D254" s="3"/>
      <c r="E254" s="3"/>
      <c r="F254" s="3"/>
    </row>
    <row r="255" spans="1:6" ht="11.25">
      <c r="A255" s="3"/>
      <c r="B255" s="3"/>
      <c r="C255" s="3"/>
      <c r="D255" s="3"/>
      <c r="E255" s="3"/>
      <c r="F255" s="3"/>
    </row>
    <row r="256" spans="1:6" ht="11.25">
      <c r="A256" s="3"/>
      <c r="B256" s="3"/>
      <c r="C256" s="3"/>
      <c r="D256" s="3"/>
      <c r="E256" s="3"/>
      <c r="F256" s="3"/>
    </row>
    <row r="257" spans="1:6" ht="11.25">
      <c r="A257" s="3"/>
      <c r="B257" s="3"/>
      <c r="C257" s="3"/>
      <c r="D257" s="3"/>
      <c r="E257" s="3"/>
      <c r="F257" s="3"/>
    </row>
    <row r="258" spans="1:6" ht="11.25">
      <c r="A258" s="3"/>
      <c r="B258" s="3"/>
      <c r="C258" s="3"/>
      <c r="D258" s="3"/>
      <c r="E258" s="3"/>
      <c r="F258" s="3"/>
    </row>
    <row r="259" spans="1:6" ht="11.25">
      <c r="A259" s="3"/>
      <c r="B259" s="3"/>
      <c r="C259" s="3"/>
      <c r="D259" s="3"/>
      <c r="E259" s="3"/>
      <c r="F259" s="3"/>
    </row>
    <row r="260" spans="1:6" ht="11.25">
      <c r="A260" s="3"/>
      <c r="B260" s="3"/>
      <c r="C260" s="3"/>
      <c r="D260" s="3"/>
      <c r="E260" s="3"/>
      <c r="F260" s="3"/>
    </row>
    <row r="261" spans="1:6" ht="11.25">
      <c r="A261" s="3"/>
      <c r="B261" s="3"/>
      <c r="C261" s="3"/>
      <c r="D261" s="3"/>
      <c r="E261" s="3"/>
      <c r="F261" s="3"/>
    </row>
    <row r="262" spans="1:6" ht="11.25">
      <c r="A262" s="3"/>
      <c r="B262" s="3"/>
      <c r="C262" s="3"/>
      <c r="D262" s="3"/>
      <c r="E262" s="3"/>
      <c r="F262" s="3"/>
    </row>
    <row r="263" spans="1:6" ht="11.25">
      <c r="A263" s="3"/>
      <c r="B263" s="3"/>
      <c r="C263" s="3"/>
      <c r="D263" s="3"/>
      <c r="E263" s="3"/>
      <c r="F263" s="3"/>
    </row>
    <row r="264" spans="1:6" ht="11.25">
      <c r="A264" s="3"/>
      <c r="B264" s="3"/>
      <c r="C264" s="3"/>
      <c r="D264" s="3"/>
      <c r="E264" s="3"/>
      <c r="F264" s="3"/>
    </row>
    <row r="265" spans="1:6" ht="11.25">
      <c r="A265" s="3"/>
      <c r="B265" s="3"/>
      <c r="C265" s="3"/>
      <c r="D265" s="3"/>
      <c r="E265" s="3"/>
      <c r="F265" s="3"/>
    </row>
    <row r="266" spans="1:6" ht="11.25">
      <c r="A266" s="3"/>
      <c r="B266" s="3"/>
      <c r="C266" s="3"/>
      <c r="D266" s="3"/>
      <c r="E266" s="3"/>
      <c r="F266" s="3"/>
    </row>
    <row r="267" spans="1:6" ht="11.25">
      <c r="A267" s="3"/>
      <c r="B267" s="3"/>
      <c r="C267" s="3"/>
      <c r="D267" s="3"/>
      <c r="E267" s="3"/>
      <c r="F267" s="3"/>
    </row>
    <row r="268" spans="1:6" ht="11.25">
      <c r="A268" s="3"/>
      <c r="B268" s="3"/>
      <c r="C268" s="3"/>
      <c r="D268" s="3"/>
      <c r="E268" s="3"/>
      <c r="F268" s="3"/>
    </row>
    <row r="269" spans="1:6" ht="11.25">
      <c r="A269" s="3"/>
      <c r="B269" s="3"/>
      <c r="C269" s="3"/>
      <c r="D269" s="3"/>
      <c r="E269" s="3"/>
      <c r="F269" s="3"/>
    </row>
    <row r="270" spans="1:6" ht="11.25">
      <c r="A270" s="3"/>
      <c r="B270" s="3"/>
      <c r="C270" s="3"/>
      <c r="D270" s="3"/>
      <c r="E270" s="3"/>
      <c r="F270" s="3"/>
    </row>
    <row r="271" spans="1:6" ht="11.25">
      <c r="A271" s="3"/>
      <c r="B271" s="3"/>
      <c r="C271" s="3"/>
      <c r="D271" s="3"/>
      <c r="E271" s="3"/>
      <c r="F271" s="3"/>
    </row>
    <row r="272" spans="1:6" ht="11.25">
      <c r="A272" s="3"/>
      <c r="B272" s="3"/>
      <c r="C272" s="3"/>
      <c r="D272" s="3"/>
      <c r="E272" s="3"/>
      <c r="F272" s="3"/>
    </row>
    <row r="273" spans="1:6" ht="11.25">
      <c r="A273" s="3"/>
      <c r="B273" s="3"/>
      <c r="C273" s="3"/>
      <c r="D273" s="3"/>
      <c r="E273" s="3"/>
      <c r="F273" s="3"/>
    </row>
    <row r="274" spans="1:6" ht="11.25">
      <c r="A274" s="3"/>
      <c r="B274" s="3"/>
      <c r="C274" s="3"/>
      <c r="D274" s="3"/>
      <c r="E274" s="3"/>
      <c r="F274" s="3"/>
    </row>
    <row r="275" spans="1:6" ht="11.25">
      <c r="A275" s="3"/>
      <c r="B275" s="3"/>
      <c r="C275" s="3"/>
      <c r="D275" s="3"/>
      <c r="E275" s="3"/>
      <c r="F275" s="3"/>
    </row>
    <row r="276" spans="1:6" ht="11.25">
      <c r="A276" s="3"/>
      <c r="B276" s="3"/>
      <c r="C276" s="3"/>
      <c r="D276" s="3"/>
      <c r="E276" s="3"/>
      <c r="F276" s="3"/>
    </row>
    <row r="277" spans="1:6" ht="11.25">
      <c r="A277" s="3"/>
      <c r="B277" s="3"/>
      <c r="C277" s="3"/>
      <c r="D277" s="3"/>
      <c r="E277" s="3"/>
      <c r="F277" s="3"/>
    </row>
    <row r="278" spans="1:6" ht="11.25">
      <c r="A278" s="3"/>
      <c r="B278" s="3"/>
      <c r="C278" s="3"/>
      <c r="D278" s="3"/>
      <c r="E278" s="3"/>
      <c r="F278" s="3"/>
    </row>
    <row r="279" spans="1:6" ht="11.25">
      <c r="A279" s="3"/>
      <c r="B279" s="3"/>
      <c r="C279" s="3"/>
      <c r="D279" s="3"/>
      <c r="E279" s="3"/>
      <c r="F279" s="3"/>
    </row>
    <row r="280" spans="1:6" ht="11.25">
      <c r="A280" s="3"/>
      <c r="B280" s="3"/>
      <c r="C280" s="3"/>
      <c r="D280" s="3"/>
      <c r="E280" s="3"/>
      <c r="F280" s="3"/>
    </row>
    <row r="281" spans="1:6" ht="11.25">
      <c r="A281" s="3"/>
      <c r="B281" s="3"/>
      <c r="C281" s="3"/>
      <c r="D281" s="3"/>
      <c r="E281" s="3"/>
      <c r="F281" s="3"/>
    </row>
    <row r="282" spans="1:6" ht="11.25">
      <c r="A282" s="3"/>
      <c r="B282" s="3"/>
      <c r="C282" s="3"/>
      <c r="D282" s="3"/>
      <c r="E282" s="3"/>
      <c r="F282" s="3"/>
    </row>
    <row r="283" spans="1:6" ht="11.25">
      <c r="A283" s="3"/>
      <c r="B283" s="3"/>
      <c r="C283" s="3"/>
      <c r="D283" s="3"/>
      <c r="E283" s="3"/>
      <c r="F283" s="3"/>
    </row>
    <row r="284" spans="1:6" ht="11.25">
      <c r="A284" s="3"/>
      <c r="B284" s="3"/>
      <c r="C284" s="3"/>
      <c r="D284" s="3"/>
      <c r="E284" s="3"/>
      <c r="F284" s="3"/>
    </row>
    <row r="285" spans="1:6" ht="11.25">
      <c r="A285" s="3"/>
      <c r="B285" s="3"/>
      <c r="C285" s="3"/>
      <c r="D285" s="3"/>
      <c r="E285" s="3"/>
      <c r="F285" s="3"/>
    </row>
    <row r="286" spans="1:6" ht="11.25">
      <c r="A286" s="3"/>
      <c r="B286" s="3"/>
      <c r="C286" s="3"/>
      <c r="D286" s="3"/>
      <c r="E286" s="3"/>
      <c r="F286" s="3"/>
    </row>
    <row r="287" spans="1:6" ht="11.25">
      <c r="A287" s="3"/>
      <c r="B287" s="3"/>
      <c r="C287" s="3"/>
      <c r="D287" s="3"/>
      <c r="E287" s="3"/>
      <c r="F287" s="3"/>
    </row>
    <row r="288" spans="1:6" ht="11.25">
      <c r="A288" s="3"/>
      <c r="B288" s="3"/>
      <c r="C288" s="3"/>
      <c r="D288" s="3"/>
      <c r="E288" s="3"/>
      <c r="F288" s="3"/>
    </row>
    <row r="289" spans="1:6" ht="11.25">
      <c r="A289" s="3"/>
      <c r="B289" s="3"/>
      <c r="C289" s="3"/>
      <c r="D289" s="3"/>
      <c r="E289" s="3"/>
      <c r="F289" s="3"/>
    </row>
    <row r="290" spans="1:6" ht="11.25">
      <c r="A290" s="3"/>
      <c r="B290" s="3"/>
      <c r="C290" s="3"/>
      <c r="D290" s="3"/>
      <c r="E290" s="3"/>
      <c r="F290" s="3"/>
    </row>
    <row r="291" spans="1:6" ht="11.25">
      <c r="A291" s="3"/>
      <c r="B291" s="3"/>
      <c r="C291" s="3"/>
      <c r="D291" s="3"/>
      <c r="E291" s="3"/>
      <c r="F291" s="3"/>
    </row>
    <row r="292" spans="1:6" ht="11.25">
      <c r="A292" s="3"/>
      <c r="B292" s="3"/>
      <c r="C292" s="3"/>
      <c r="D292" s="3"/>
      <c r="E292" s="3"/>
      <c r="F292" s="3"/>
    </row>
    <row r="293" spans="1:6" ht="11.25">
      <c r="A293" s="3"/>
      <c r="B293" s="3"/>
      <c r="C293" s="3"/>
      <c r="D293" s="3"/>
      <c r="E293" s="3"/>
      <c r="F293" s="3"/>
    </row>
    <row r="294" spans="1:6" ht="11.25">
      <c r="A294" s="3"/>
      <c r="B294" s="3"/>
      <c r="C294" s="3"/>
      <c r="D294" s="3"/>
      <c r="E294" s="3"/>
      <c r="F294" s="3"/>
    </row>
    <row r="295" spans="1:6" ht="11.25">
      <c r="A295" s="3"/>
      <c r="B295" s="3"/>
      <c r="C295" s="3"/>
      <c r="D295" s="3"/>
      <c r="E295" s="3"/>
      <c r="F295" s="3"/>
    </row>
    <row r="296" spans="1:6" ht="11.25">
      <c r="A296" s="3"/>
      <c r="B296" s="3"/>
      <c r="C296" s="3"/>
      <c r="D296" s="3"/>
      <c r="E296" s="3"/>
      <c r="F296" s="3"/>
    </row>
    <row r="297" spans="1:6" ht="11.25">
      <c r="A297" s="3"/>
      <c r="B297" s="3"/>
      <c r="C297" s="3"/>
      <c r="D297" s="3"/>
      <c r="E297" s="3"/>
      <c r="F297" s="3"/>
    </row>
    <row r="298" spans="1:6" ht="11.25">
      <c r="A298" s="3"/>
      <c r="B298" s="3"/>
      <c r="C298" s="3"/>
      <c r="D298" s="3"/>
      <c r="E298" s="3"/>
      <c r="F298" s="3"/>
    </row>
    <row r="299" spans="1:6" ht="11.25">
      <c r="A299" s="3"/>
      <c r="B299" s="3"/>
      <c r="C299" s="3"/>
      <c r="D299" s="3"/>
      <c r="E299" s="3"/>
      <c r="F299" s="3"/>
    </row>
    <row r="300" spans="1:6" ht="11.25">
      <c r="A300" s="3"/>
      <c r="B300" s="3"/>
      <c r="C300" s="3"/>
      <c r="D300" s="3"/>
      <c r="E300" s="3"/>
      <c r="F300" s="3"/>
    </row>
    <row r="301" spans="1:6" ht="11.25">
      <c r="A301" s="3"/>
      <c r="B301" s="3"/>
      <c r="C301" s="3"/>
      <c r="D301" s="3"/>
      <c r="E301" s="3"/>
      <c r="F301" s="3"/>
    </row>
    <row r="302" spans="1:6" ht="11.25">
      <c r="A302" s="3"/>
      <c r="B302" s="3"/>
      <c r="C302" s="3"/>
      <c r="D302" s="3"/>
      <c r="E302" s="3"/>
      <c r="F302" s="3"/>
    </row>
    <row r="303" spans="1:6" ht="11.25">
      <c r="A303" s="3"/>
      <c r="B303" s="3"/>
      <c r="C303" s="3"/>
      <c r="D303" s="3"/>
      <c r="E303" s="3"/>
      <c r="F303" s="3"/>
    </row>
    <row r="304" spans="1:6" ht="11.25">
      <c r="A304" s="3"/>
      <c r="B304" s="3"/>
      <c r="C304" s="3"/>
      <c r="D304" s="3"/>
      <c r="E304" s="3"/>
      <c r="F304" s="3"/>
    </row>
    <row r="305" spans="1:6" ht="11.25">
      <c r="A305" s="3"/>
      <c r="B305" s="3"/>
      <c r="C305" s="3"/>
      <c r="D305" s="3"/>
      <c r="E305" s="3"/>
      <c r="F305" s="3"/>
    </row>
    <row r="306" spans="1:6" ht="11.25">
      <c r="A306" s="3"/>
      <c r="B306" s="3"/>
      <c r="C306" s="3"/>
      <c r="D306" s="3"/>
      <c r="E306" s="3"/>
      <c r="F306" s="3"/>
    </row>
    <row r="307" spans="1:6" ht="11.25">
      <c r="A307" s="3"/>
      <c r="B307" s="3"/>
      <c r="C307" s="3"/>
      <c r="D307" s="3"/>
      <c r="E307" s="3"/>
      <c r="F307" s="3"/>
    </row>
    <row r="308" spans="1:6" ht="11.25">
      <c r="A308" s="3"/>
      <c r="B308" s="3"/>
      <c r="C308" s="3"/>
      <c r="D308" s="3"/>
      <c r="E308" s="3"/>
      <c r="F308" s="3"/>
    </row>
    <row r="309" spans="1:6" ht="11.25">
      <c r="A309" s="3"/>
      <c r="B309" s="3"/>
      <c r="C309" s="3"/>
      <c r="D309" s="3"/>
      <c r="E309" s="3"/>
      <c r="F309" s="3"/>
    </row>
    <row r="310" spans="1:6" ht="11.25">
      <c r="A310" s="3"/>
      <c r="B310" s="3"/>
      <c r="C310" s="3"/>
      <c r="D310" s="3"/>
      <c r="E310" s="3"/>
      <c r="F310" s="3"/>
    </row>
    <row r="311" spans="1:6" ht="11.25">
      <c r="A311" s="3"/>
      <c r="B311" s="3"/>
      <c r="C311" s="3"/>
      <c r="D311" s="3"/>
      <c r="E311" s="3"/>
      <c r="F311" s="3"/>
    </row>
    <row r="312" spans="1:6" ht="11.25">
      <c r="A312" s="3"/>
      <c r="B312" s="3"/>
      <c r="C312" s="3"/>
      <c r="D312" s="3"/>
      <c r="E312" s="3"/>
      <c r="F312" s="3"/>
    </row>
    <row r="313" spans="1:6" ht="11.25">
      <c r="A313" s="3"/>
      <c r="B313" s="3"/>
      <c r="C313" s="3"/>
      <c r="D313" s="3"/>
      <c r="E313" s="3"/>
      <c r="F313" s="3"/>
    </row>
    <row r="314" spans="1:6" ht="11.25">
      <c r="A314" s="3"/>
      <c r="B314" s="3"/>
      <c r="C314" s="3"/>
      <c r="D314" s="3"/>
      <c r="E314" s="3"/>
      <c r="F314" s="3"/>
    </row>
    <row r="315" spans="1:6" ht="11.25">
      <c r="A315" s="3"/>
      <c r="B315" s="3"/>
      <c r="C315" s="3"/>
      <c r="D315" s="3"/>
      <c r="E315" s="3"/>
      <c r="F315" s="3"/>
    </row>
    <row r="316" spans="1:6" ht="11.25">
      <c r="A316" s="3"/>
      <c r="B316" s="3"/>
      <c r="C316" s="3"/>
      <c r="D316" s="3"/>
      <c r="E316" s="3"/>
      <c r="F316" s="3"/>
    </row>
    <row r="317" spans="1:6" ht="11.25">
      <c r="A317" s="3"/>
      <c r="B317" s="3"/>
      <c r="C317" s="3"/>
      <c r="D317" s="3"/>
      <c r="E317" s="3"/>
      <c r="F317" s="3"/>
    </row>
    <row r="318" spans="1:6" ht="11.25">
      <c r="A318" s="3"/>
      <c r="B318" s="3"/>
      <c r="C318" s="3"/>
      <c r="D318" s="3"/>
      <c r="E318" s="3"/>
      <c r="F318" s="3"/>
    </row>
    <row r="319" spans="1:6" ht="11.25">
      <c r="A319" s="3"/>
      <c r="B319" s="3"/>
      <c r="C319" s="3"/>
      <c r="D319" s="3"/>
      <c r="E319" s="3"/>
      <c r="F319" s="3"/>
    </row>
    <row r="320" spans="1:6" ht="11.25">
      <c r="A320" s="3"/>
      <c r="B320" s="3"/>
      <c r="C320" s="3"/>
      <c r="D320" s="3"/>
      <c r="E320" s="3"/>
      <c r="F320" s="3"/>
    </row>
    <row r="321" spans="1:6" ht="11.25">
      <c r="A321" s="3"/>
      <c r="B321" s="3"/>
      <c r="C321" s="3"/>
      <c r="D321" s="3"/>
      <c r="E321" s="3"/>
      <c r="F321" s="3"/>
    </row>
    <row r="322" spans="1:6" ht="11.25">
      <c r="A322" s="3"/>
      <c r="B322" s="3"/>
      <c r="C322" s="3"/>
      <c r="D322" s="3"/>
      <c r="E322" s="3"/>
      <c r="F322" s="3"/>
    </row>
    <row r="323" spans="1:6" ht="11.25">
      <c r="A323" s="3"/>
      <c r="B323" s="3"/>
      <c r="C323" s="3"/>
      <c r="D323" s="3"/>
      <c r="E323" s="3"/>
      <c r="F323" s="3"/>
    </row>
    <row r="324" spans="1:6" ht="11.25">
      <c r="A324" s="3"/>
      <c r="B324" s="3"/>
      <c r="C324" s="3"/>
      <c r="D324" s="3"/>
      <c r="E324" s="3"/>
      <c r="F324" s="3"/>
    </row>
    <row r="325" spans="1:6" ht="11.25">
      <c r="A325" s="3"/>
      <c r="B325" s="3"/>
      <c r="C325" s="3"/>
      <c r="D325" s="3"/>
      <c r="E325" s="3"/>
      <c r="F325" s="3"/>
    </row>
    <row r="326" spans="1:6" ht="11.25">
      <c r="A326" s="3"/>
      <c r="B326" s="3"/>
      <c r="C326" s="3"/>
      <c r="D326" s="3"/>
      <c r="E326" s="3"/>
      <c r="F326" s="3"/>
    </row>
    <row r="327" spans="1:6" ht="11.25">
      <c r="A327" s="3"/>
      <c r="B327" s="3"/>
      <c r="C327" s="3"/>
      <c r="D327" s="3"/>
      <c r="E327" s="3"/>
      <c r="F327" s="3"/>
    </row>
    <row r="328" spans="1:6" ht="11.25">
      <c r="A328" s="3"/>
      <c r="B328" s="3"/>
      <c r="C328" s="3"/>
      <c r="D328" s="3"/>
      <c r="E328" s="3"/>
      <c r="F328" s="3"/>
    </row>
    <row r="329" spans="1:6" ht="11.25">
      <c r="A329" s="3"/>
      <c r="B329" s="3"/>
      <c r="C329" s="3"/>
      <c r="D329" s="3"/>
      <c r="E329" s="3"/>
      <c r="F329" s="3"/>
    </row>
    <row r="330" spans="1:6" ht="11.25">
      <c r="A330" s="3"/>
      <c r="B330" s="3"/>
      <c r="C330" s="3"/>
      <c r="D330" s="3"/>
      <c r="E330" s="3"/>
      <c r="F330" s="3"/>
    </row>
    <row r="331" spans="1:6" ht="11.25">
      <c r="A331" s="3"/>
      <c r="B331" s="3"/>
      <c r="C331" s="3"/>
      <c r="D331" s="3"/>
      <c r="E331" s="3"/>
      <c r="F331" s="3"/>
    </row>
    <row r="332" spans="1:6" ht="11.25">
      <c r="A332" s="3"/>
      <c r="B332" s="3"/>
      <c r="C332" s="3"/>
      <c r="D332" s="3"/>
      <c r="E332" s="3"/>
      <c r="F332" s="3"/>
    </row>
    <row r="333" spans="1:6" ht="11.25">
      <c r="A333" s="3"/>
      <c r="B333" s="3"/>
      <c r="C333" s="3"/>
      <c r="D333" s="3"/>
      <c r="E333" s="3"/>
      <c r="F333" s="3"/>
    </row>
    <row r="334" spans="1:6" ht="11.25">
      <c r="A334" s="3"/>
      <c r="B334" s="3"/>
      <c r="C334" s="3"/>
      <c r="D334" s="3"/>
      <c r="E334" s="3"/>
      <c r="F334" s="3"/>
    </row>
    <row r="335" spans="1:6" ht="11.25">
      <c r="A335" s="3"/>
      <c r="B335" s="3"/>
      <c r="C335" s="3"/>
      <c r="D335" s="3"/>
      <c r="E335" s="3"/>
      <c r="F335" s="3"/>
    </row>
    <row r="336" spans="1:6" ht="11.25">
      <c r="A336" s="3"/>
      <c r="B336" s="3"/>
      <c r="C336" s="3"/>
      <c r="D336" s="3"/>
      <c r="E336" s="3"/>
      <c r="F336" s="3"/>
    </row>
    <row r="337" spans="1:6" ht="11.25">
      <c r="A337" s="3"/>
      <c r="B337" s="3"/>
      <c r="C337" s="3"/>
      <c r="D337" s="3"/>
      <c r="E337" s="3"/>
      <c r="F337" s="3"/>
    </row>
    <row r="338" spans="1:6" ht="11.25">
      <c r="A338" s="3"/>
      <c r="B338" s="3"/>
      <c r="C338" s="3"/>
      <c r="D338" s="3"/>
      <c r="E338" s="3"/>
      <c r="F338" s="3"/>
    </row>
    <row r="339" spans="1:6" ht="11.25">
      <c r="A339" s="3"/>
      <c r="B339" s="3"/>
      <c r="C339" s="3"/>
      <c r="D339" s="3"/>
      <c r="E339" s="3"/>
      <c r="F339" s="3"/>
    </row>
    <row r="340" spans="1:6" ht="11.25">
      <c r="A340" s="3"/>
      <c r="B340" s="3"/>
      <c r="C340" s="3"/>
      <c r="D340" s="3"/>
      <c r="E340" s="3"/>
      <c r="F340" s="3"/>
    </row>
    <row r="341" spans="1:6" ht="11.25">
      <c r="A341" s="3"/>
      <c r="B341" s="3"/>
      <c r="C341" s="3"/>
      <c r="D341" s="3"/>
      <c r="E341" s="3"/>
      <c r="F341" s="3"/>
    </row>
    <row r="342" spans="1:6" ht="11.25">
      <c r="A342" s="3"/>
      <c r="B342" s="3"/>
      <c r="C342" s="3"/>
      <c r="D342" s="3"/>
      <c r="E342" s="3"/>
      <c r="F342" s="3"/>
    </row>
    <row r="343" spans="1:6" ht="11.25">
      <c r="A343" s="3"/>
      <c r="B343" s="3"/>
      <c r="C343" s="3"/>
      <c r="D343" s="3"/>
      <c r="E343" s="3"/>
      <c r="F343" s="3"/>
    </row>
    <row r="344" spans="1:6" ht="11.25">
      <c r="A344" s="3"/>
      <c r="B344" s="3"/>
      <c r="C344" s="3"/>
      <c r="D344" s="3"/>
      <c r="E344" s="3"/>
      <c r="F344" s="3"/>
    </row>
    <row r="345" spans="1:6" ht="11.25">
      <c r="A345" s="3"/>
      <c r="B345" s="3"/>
      <c r="C345" s="3"/>
      <c r="D345" s="3"/>
      <c r="E345" s="3"/>
      <c r="F345" s="3"/>
    </row>
    <row r="346" spans="1:6" ht="11.25">
      <c r="A346" s="3"/>
      <c r="B346" s="3"/>
      <c r="C346" s="3"/>
      <c r="D346" s="3"/>
      <c r="E346" s="3"/>
      <c r="F346" s="3"/>
    </row>
    <row r="347" spans="1:6" ht="11.25">
      <c r="A347" s="3"/>
      <c r="B347" s="3"/>
      <c r="C347" s="3"/>
      <c r="D347" s="3"/>
      <c r="E347" s="3"/>
      <c r="F347" s="3"/>
    </row>
    <row r="348" spans="1:6" ht="11.25">
      <c r="A348" s="3"/>
      <c r="B348" s="3"/>
      <c r="C348" s="3"/>
      <c r="D348" s="3"/>
      <c r="E348" s="3"/>
      <c r="F348" s="3"/>
    </row>
    <row r="349" spans="1:6" ht="11.25">
      <c r="A349" s="3"/>
      <c r="B349" s="3"/>
      <c r="C349" s="3"/>
      <c r="D349" s="3"/>
      <c r="E349" s="3"/>
      <c r="F349" s="3"/>
    </row>
    <row r="350" spans="1:6" ht="11.25">
      <c r="A350" s="3"/>
      <c r="B350" s="3"/>
      <c r="C350" s="3"/>
      <c r="D350" s="3"/>
      <c r="E350" s="3"/>
      <c r="F350" s="3"/>
    </row>
    <row r="351" spans="1:6" ht="11.25">
      <c r="A351" s="3"/>
      <c r="B351" s="3"/>
      <c r="C351" s="3"/>
      <c r="D351" s="3"/>
      <c r="E351" s="3"/>
      <c r="F351" s="3"/>
    </row>
    <row r="352" spans="1:6" ht="11.25">
      <c r="A352" s="3"/>
      <c r="B352" s="3"/>
      <c r="C352" s="3"/>
      <c r="D352" s="3"/>
      <c r="E352" s="3"/>
      <c r="F352" s="3"/>
    </row>
    <row r="353" spans="1:6" ht="11.25">
      <c r="A353" s="3"/>
      <c r="B353" s="3"/>
      <c r="C353" s="3"/>
      <c r="D353" s="3"/>
      <c r="E353" s="3"/>
      <c r="F353" s="3"/>
    </row>
    <row r="354" spans="1:6" ht="11.25">
      <c r="A354" s="3"/>
      <c r="B354" s="3"/>
      <c r="C354" s="3"/>
      <c r="D354" s="3"/>
      <c r="E354" s="3"/>
      <c r="F354" s="3"/>
    </row>
    <row r="355" spans="1:6" ht="11.25">
      <c r="A355" s="3"/>
      <c r="B355" s="3"/>
      <c r="C355" s="3"/>
      <c r="D355" s="3"/>
      <c r="E355" s="3"/>
      <c r="F355" s="3"/>
    </row>
    <row r="356" spans="1:6" ht="11.25">
      <c r="A356" s="3"/>
      <c r="B356" s="3"/>
      <c r="C356" s="3"/>
      <c r="D356" s="3"/>
      <c r="E356" s="3"/>
      <c r="F356" s="3"/>
    </row>
    <row r="357" spans="1:6" ht="11.25">
      <c r="A357" s="3"/>
      <c r="B357" s="3"/>
      <c r="C357" s="3"/>
      <c r="D357" s="3"/>
      <c r="E357" s="3"/>
      <c r="F357" s="3"/>
    </row>
    <row r="358" spans="1:6" ht="11.25">
      <c r="A358" s="3"/>
      <c r="B358" s="3"/>
      <c r="C358" s="3"/>
      <c r="D358" s="3"/>
      <c r="E358" s="3"/>
      <c r="F358" s="3"/>
    </row>
    <row r="359" spans="1:6" ht="11.25">
      <c r="A359" s="3"/>
      <c r="B359" s="3"/>
      <c r="C359" s="3"/>
      <c r="D359" s="3"/>
      <c r="E359" s="3"/>
      <c r="F359" s="3"/>
    </row>
    <row r="360" spans="1:6" ht="11.25">
      <c r="A360" s="3"/>
      <c r="B360" s="3"/>
      <c r="C360" s="3"/>
      <c r="D360" s="3"/>
      <c r="E360" s="3"/>
      <c r="F360" s="3"/>
    </row>
    <row r="361" spans="1:6" ht="11.25">
      <c r="A361" s="3"/>
      <c r="B361" s="3"/>
      <c r="C361" s="3"/>
      <c r="D361" s="3"/>
      <c r="E361" s="3"/>
      <c r="F361" s="3"/>
    </row>
    <row r="362" spans="1:6" ht="11.25">
      <c r="A362" s="3"/>
      <c r="B362" s="3"/>
      <c r="C362" s="3"/>
      <c r="D362" s="3"/>
      <c r="E362" s="3"/>
      <c r="F362" s="3"/>
    </row>
    <row r="363" spans="1:6" ht="11.25">
      <c r="A363" s="3"/>
      <c r="B363" s="3"/>
      <c r="C363" s="3"/>
      <c r="D363" s="3"/>
      <c r="E363" s="3"/>
      <c r="F363" s="3"/>
    </row>
    <row r="364" spans="1:6" ht="11.25">
      <c r="A364" s="3"/>
      <c r="B364" s="3"/>
      <c r="C364" s="3"/>
      <c r="D364" s="3"/>
      <c r="E364" s="3"/>
      <c r="F364" s="3"/>
    </row>
    <row r="365" spans="1:6" ht="11.25">
      <c r="A365" s="3"/>
      <c r="B365" s="3"/>
      <c r="C365" s="3"/>
      <c r="D365" s="3"/>
      <c r="E365" s="3"/>
      <c r="F365" s="3"/>
    </row>
    <row r="366" spans="1:6" ht="11.25">
      <c r="A366" s="3"/>
      <c r="B366" s="3"/>
      <c r="C366" s="3"/>
      <c r="D366" s="3"/>
      <c r="E366" s="3"/>
      <c r="F366" s="3"/>
    </row>
    <row r="367" spans="1:6" ht="11.25">
      <c r="A367" s="3"/>
      <c r="B367" s="3"/>
      <c r="C367" s="3"/>
      <c r="D367" s="3"/>
      <c r="E367" s="3"/>
      <c r="F367" s="3"/>
    </row>
    <row r="368" spans="1:6" ht="11.25">
      <c r="A368" s="3"/>
      <c r="B368" s="3"/>
      <c r="C368" s="3"/>
      <c r="D368" s="3"/>
      <c r="E368" s="3"/>
      <c r="F368" s="3"/>
    </row>
    <row r="369" spans="1:6" ht="11.25">
      <c r="A369" s="3"/>
      <c r="B369" s="3"/>
      <c r="C369" s="3"/>
      <c r="D369" s="3"/>
      <c r="E369" s="3"/>
      <c r="F369" s="3"/>
    </row>
    <row r="370" spans="1:6" ht="11.25">
      <c r="A370" s="3"/>
      <c r="B370" s="3"/>
      <c r="C370" s="3"/>
      <c r="D370" s="3"/>
      <c r="E370" s="3"/>
      <c r="F370" s="3"/>
    </row>
    <row r="371" spans="1:6" ht="11.25">
      <c r="A371" s="3"/>
      <c r="B371" s="3"/>
      <c r="C371" s="3"/>
      <c r="D371" s="3"/>
      <c r="E371" s="3"/>
      <c r="F371" s="3"/>
    </row>
    <row r="372" spans="1:6" ht="11.25">
      <c r="A372" s="3"/>
      <c r="B372" s="3"/>
      <c r="C372" s="3"/>
      <c r="D372" s="3"/>
      <c r="E372" s="3"/>
      <c r="F372" s="3"/>
    </row>
    <row r="373" spans="1:6" ht="11.25">
      <c r="A373" s="3"/>
      <c r="B373" s="3"/>
      <c r="C373" s="3"/>
      <c r="D373" s="3"/>
      <c r="E373" s="3"/>
      <c r="F373" s="3"/>
    </row>
    <row r="374" spans="1:6" ht="11.25">
      <c r="A374" s="3"/>
      <c r="B374" s="3"/>
      <c r="C374" s="3"/>
      <c r="D374" s="3"/>
      <c r="E374" s="3"/>
      <c r="F374" s="3"/>
    </row>
    <row r="375" spans="1:6" ht="11.25">
      <c r="A375" s="3"/>
      <c r="B375" s="3"/>
      <c r="C375" s="3"/>
      <c r="D375" s="3"/>
      <c r="E375" s="3"/>
      <c r="F375" s="3"/>
    </row>
    <row r="376" spans="1:6" ht="11.25">
      <c r="A376" s="3"/>
      <c r="B376" s="3"/>
      <c r="C376" s="3"/>
      <c r="D376" s="3"/>
      <c r="E376" s="3"/>
      <c r="F376" s="3"/>
    </row>
    <row r="377" spans="1:6" ht="11.25">
      <c r="A377" s="3"/>
      <c r="B377" s="3"/>
      <c r="C377" s="3"/>
      <c r="D377" s="3"/>
      <c r="E377" s="3"/>
      <c r="F377" s="3"/>
    </row>
    <row r="378" spans="1:6" ht="11.25">
      <c r="A378" s="3"/>
      <c r="B378" s="3"/>
      <c r="C378" s="3"/>
      <c r="D378" s="3"/>
      <c r="E378" s="3"/>
      <c r="F378" s="3"/>
    </row>
    <row r="379" spans="1:6" ht="11.25">
      <c r="A379" s="3"/>
      <c r="B379" s="3"/>
      <c r="C379" s="3"/>
      <c r="D379" s="3"/>
      <c r="E379" s="3"/>
      <c r="F379" s="3"/>
    </row>
    <row r="380" spans="1:6" ht="11.25">
      <c r="A380" s="3"/>
      <c r="B380" s="3"/>
      <c r="C380" s="3"/>
      <c r="D380" s="3"/>
      <c r="E380" s="3"/>
      <c r="F380" s="3"/>
    </row>
  </sheetData>
  <mergeCells count="11">
    <mergeCell ref="C12:E14"/>
    <mergeCell ref="B12:B15"/>
    <mergeCell ref="A12:A15"/>
    <mergeCell ref="F12:G12"/>
    <mergeCell ref="F15:G15"/>
    <mergeCell ref="F13:F14"/>
    <mergeCell ref="G13:G14"/>
    <mergeCell ref="A11:F11"/>
    <mergeCell ref="A8:G8"/>
    <mergeCell ref="A9:G9"/>
    <mergeCell ref="A10:G10"/>
  </mergeCells>
  <printOptions/>
  <pageMargins left="0.69" right="0.57" top="0.3937007874015748" bottom="0.3937007874015748" header="0.41" footer="0.41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9"/>
  <sheetViews>
    <sheetView workbookViewId="0" topLeftCell="A64">
      <selection activeCell="E6" sqref="E6"/>
    </sheetView>
  </sheetViews>
  <sheetFormatPr defaultColWidth="9.140625" defaultRowHeight="12"/>
  <cols>
    <col min="1" max="1" width="12.8515625" style="2" customWidth="1"/>
    <col min="2" max="2" width="53.8515625" style="2" customWidth="1"/>
    <col min="3" max="3" width="25.8515625" style="2" customWidth="1"/>
    <col min="4" max="4" width="19.421875" style="2" customWidth="1"/>
    <col min="5" max="5" width="17.28125" style="2" customWidth="1"/>
    <col min="6" max="16384" width="9.28125" style="2" customWidth="1"/>
  </cols>
  <sheetData>
    <row r="1" spans="1:4" ht="12">
      <c r="A1" s="64"/>
      <c r="B1" s="1"/>
      <c r="C1" s="77"/>
      <c r="D1" s="296" t="s">
        <v>51</v>
      </c>
    </row>
    <row r="2" spans="3:4" ht="12">
      <c r="C2" s="53"/>
      <c r="D2" s="53" t="s">
        <v>565</v>
      </c>
    </row>
    <row r="3" spans="3:4" ht="12">
      <c r="C3" s="24"/>
      <c r="D3" s="53" t="s">
        <v>564</v>
      </c>
    </row>
    <row r="4" spans="2:4" ht="12.75">
      <c r="B4" s="4"/>
      <c r="C4" s="77"/>
      <c r="D4" s="53" t="s">
        <v>563</v>
      </c>
    </row>
    <row r="5" spans="2:3" ht="12.75">
      <c r="B5" s="4"/>
      <c r="C5" s="5"/>
    </row>
    <row r="6" spans="2:3" ht="12.75">
      <c r="B6" s="4"/>
      <c r="C6" s="5"/>
    </row>
    <row r="7" spans="2:3" ht="12.75">
      <c r="B7" s="4"/>
      <c r="C7" s="5"/>
    </row>
    <row r="8" spans="2:3" ht="12.75">
      <c r="B8" s="4"/>
      <c r="C8" s="5"/>
    </row>
    <row r="9" spans="2:3" ht="12.75">
      <c r="B9" s="4"/>
      <c r="C9" s="5"/>
    </row>
    <row r="10" spans="1:4" ht="12.75">
      <c r="A10" s="799" t="s">
        <v>566</v>
      </c>
      <c r="B10" s="799"/>
      <c r="C10" s="799"/>
      <c r="D10" s="799"/>
    </row>
    <row r="11" spans="1:5" ht="11.25" customHeight="1">
      <c r="A11" s="799" t="s">
        <v>495</v>
      </c>
      <c r="B11" s="799"/>
      <c r="C11" s="799"/>
      <c r="D11" s="799"/>
      <c r="E11" s="44"/>
    </row>
    <row r="12" spans="1:5" ht="12.75">
      <c r="A12" s="799" t="s">
        <v>52</v>
      </c>
      <c r="B12" s="799"/>
      <c r="C12" s="799"/>
      <c r="D12" s="799"/>
      <c r="E12" s="44"/>
    </row>
    <row r="13" spans="1:5" ht="12.75">
      <c r="A13" s="44"/>
      <c r="B13" s="799"/>
      <c r="C13" s="799"/>
      <c r="D13" s="44"/>
      <c r="E13" s="44"/>
    </row>
    <row r="14" spans="1:5" ht="12.75">
      <c r="A14" s="44"/>
      <c r="B14" s="44"/>
      <c r="C14" s="44"/>
      <c r="D14" s="44"/>
      <c r="E14" s="44"/>
    </row>
    <row r="16" spans="1:5" ht="22.5">
      <c r="A16" s="78"/>
      <c r="B16" s="255" t="s">
        <v>53</v>
      </c>
      <c r="C16" s="256" t="s">
        <v>50</v>
      </c>
      <c r="D16" s="276" t="s">
        <v>501</v>
      </c>
      <c r="E16" s="277" t="s">
        <v>502</v>
      </c>
    </row>
    <row r="17" spans="2:5" ht="12">
      <c r="B17" s="7"/>
      <c r="C17" s="27" t="s">
        <v>206</v>
      </c>
      <c r="D17" s="27" t="s">
        <v>206</v>
      </c>
      <c r="E17" s="278" t="s">
        <v>500</v>
      </c>
    </row>
    <row r="18" spans="2:5" ht="12.75">
      <c r="B18" s="101" t="s">
        <v>54</v>
      </c>
      <c r="C18" s="257">
        <f>SUM(C19,C31,C42,C47,C49,C51,C54,C57,C60,C64,)</f>
        <v>14262179</v>
      </c>
      <c r="D18" s="257">
        <f>SUM(D19,D31,D42,D47,D49,D51,D54,D57,D60,D64,)</f>
        <v>12528853</v>
      </c>
      <c r="E18" s="307">
        <f>D18/C18</f>
        <v>0.8784669579592291</v>
      </c>
    </row>
    <row r="19" spans="2:5" ht="12.75">
      <c r="B19" s="80" t="s">
        <v>55</v>
      </c>
      <c r="C19" s="258">
        <f>SUM(C20:C29)</f>
        <v>6696300</v>
      </c>
      <c r="D19" s="258">
        <f>SUM(D20:D29)</f>
        <v>5857640</v>
      </c>
      <c r="E19" s="311">
        <f aca="true" t="shared" si="0" ref="E19:E79">D19/C19</f>
        <v>0.8747577020145454</v>
      </c>
    </row>
    <row r="20" spans="2:5" ht="12.75">
      <c r="B20" s="81" t="s">
        <v>56</v>
      </c>
      <c r="C20" s="259">
        <v>5000000</v>
      </c>
      <c r="D20" s="68">
        <v>4426764</v>
      </c>
      <c r="E20" s="302">
        <f t="shared" si="0"/>
        <v>0.8853528</v>
      </c>
    </row>
    <row r="21" spans="2:5" ht="12.75">
      <c r="B21" s="81" t="s">
        <v>57</v>
      </c>
      <c r="C21" s="260">
        <v>1200000</v>
      </c>
      <c r="D21" s="68">
        <v>908303</v>
      </c>
      <c r="E21" s="302">
        <f t="shared" si="0"/>
        <v>0.7569191666666667</v>
      </c>
    </row>
    <row r="22" spans="2:5" ht="12.75">
      <c r="B22" s="81" t="s">
        <v>58</v>
      </c>
      <c r="C22" s="261">
        <v>46300</v>
      </c>
      <c r="D22" s="68">
        <v>54436</v>
      </c>
      <c r="E22" s="302">
        <f t="shared" si="0"/>
        <v>1.1757235421166308</v>
      </c>
    </row>
    <row r="23" spans="2:5" ht="12.75">
      <c r="B23" s="82" t="s">
        <v>59</v>
      </c>
      <c r="C23" s="262">
        <v>160000</v>
      </c>
      <c r="D23" s="46">
        <v>174113</v>
      </c>
      <c r="E23" s="303">
        <f t="shared" si="0"/>
        <v>1.08820625</v>
      </c>
    </row>
    <row r="24" spans="2:5" ht="12.75">
      <c r="B24" s="82" t="s">
        <v>60</v>
      </c>
      <c r="C24" s="263">
        <v>65000</v>
      </c>
      <c r="D24" s="185">
        <v>44568</v>
      </c>
      <c r="E24" s="303">
        <f t="shared" si="0"/>
        <v>0.6856615384615384</v>
      </c>
    </row>
    <row r="25" spans="2:5" ht="12.75">
      <c r="B25" s="83" t="s">
        <v>61</v>
      </c>
      <c r="C25" s="264"/>
      <c r="D25" s="218"/>
      <c r="E25" s="304"/>
    </row>
    <row r="26" spans="2:5" ht="12.75">
      <c r="B26" s="82" t="s">
        <v>62</v>
      </c>
      <c r="C26" s="261">
        <v>20000</v>
      </c>
      <c r="D26" s="49">
        <v>19646</v>
      </c>
      <c r="E26" s="304">
        <f t="shared" si="0"/>
        <v>0.9823</v>
      </c>
    </row>
    <row r="27" spans="2:5" ht="12.75">
      <c r="B27" s="82" t="s">
        <v>295</v>
      </c>
      <c r="C27" s="262">
        <v>13000</v>
      </c>
      <c r="D27" s="68">
        <v>12636</v>
      </c>
      <c r="E27" s="302">
        <f t="shared" si="0"/>
        <v>0.972</v>
      </c>
    </row>
    <row r="28" spans="2:5" ht="12.75">
      <c r="B28" s="82" t="s">
        <v>296</v>
      </c>
      <c r="C28" s="262">
        <v>7000</v>
      </c>
      <c r="D28" s="68">
        <v>6624</v>
      </c>
      <c r="E28" s="302">
        <f t="shared" si="0"/>
        <v>0.9462857142857143</v>
      </c>
    </row>
    <row r="29" spans="2:5" ht="12.75">
      <c r="B29" s="82" t="s">
        <v>298</v>
      </c>
      <c r="C29" s="262">
        <v>185000</v>
      </c>
      <c r="D29" s="68">
        <v>210550</v>
      </c>
      <c r="E29" s="302">
        <f t="shared" si="0"/>
        <v>1.1381081081081081</v>
      </c>
    </row>
    <row r="30" spans="2:5" ht="12.75">
      <c r="B30" s="73"/>
      <c r="C30" s="262"/>
      <c r="D30" s="68"/>
      <c r="E30" s="302"/>
    </row>
    <row r="31" spans="2:5" ht="12.75">
      <c r="B31" s="73" t="s">
        <v>63</v>
      </c>
      <c r="C31" s="265">
        <f>SUM(C32:C36)</f>
        <v>1216500</v>
      </c>
      <c r="D31" s="265">
        <f>SUM(D32:D36)</f>
        <v>1075213</v>
      </c>
      <c r="E31" s="311">
        <f t="shared" si="0"/>
        <v>0.8838577887381833</v>
      </c>
    </row>
    <row r="32" spans="2:5" ht="12.75">
      <c r="B32" s="84" t="s">
        <v>64</v>
      </c>
      <c r="C32" s="262">
        <v>270000</v>
      </c>
      <c r="D32" s="68">
        <v>298215</v>
      </c>
      <c r="E32" s="302">
        <f t="shared" si="0"/>
        <v>1.1045</v>
      </c>
    </row>
    <row r="33" spans="2:5" ht="12.75">
      <c r="B33" s="84" t="s">
        <v>123</v>
      </c>
      <c r="C33" s="262">
        <v>160000</v>
      </c>
      <c r="D33" s="68">
        <v>145284</v>
      </c>
      <c r="E33" s="302">
        <f t="shared" si="0"/>
        <v>0.908025</v>
      </c>
    </row>
    <row r="34" spans="2:5" ht="12.75">
      <c r="B34" s="84" t="s">
        <v>65</v>
      </c>
      <c r="C34" s="262">
        <v>100000</v>
      </c>
      <c r="D34" s="68">
        <v>75500</v>
      </c>
      <c r="E34" s="302">
        <f t="shared" si="0"/>
        <v>0.755</v>
      </c>
    </row>
    <row r="35" spans="2:5" ht="12.75">
      <c r="B35" s="84" t="s">
        <v>445</v>
      </c>
      <c r="C35" s="262">
        <v>340000</v>
      </c>
      <c r="D35" s="46">
        <v>214792</v>
      </c>
      <c r="E35" s="303">
        <f t="shared" si="0"/>
        <v>0.6317411764705883</v>
      </c>
    </row>
    <row r="36" spans="2:5" ht="12.75">
      <c r="B36" s="85" t="s">
        <v>446</v>
      </c>
      <c r="C36" s="262">
        <f>SUM(C37:C39)</f>
        <v>346500</v>
      </c>
      <c r="D36" s="185">
        <f>SUM(D37:D39)</f>
        <v>341422</v>
      </c>
      <c r="E36" s="303">
        <f t="shared" si="0"/>
        <v>0.9853448773448773</v>
      </c>
    </row>
    <row r="37" spans="2:5" ht="12.75">
      <c r="B37" s="202" t="s">
        <v>503</v>
      </c>
      <c r="C37" s="266">
        <v>20000</v>
      </c>
      <c r="D37" s="305">
        <v>23932</v>
      </c>
      <c r="E37" s="306">
        <f t="shared" si="0"/>
        <v>1.1966</v>
      </c>
    </row>
    <row r="38" spans="2:5" ht="12.75">
      <c r="B38" s="202" t="s">
        <v>79</v>
      </c>
      <c r="C38" s="266">
        <v>321000</v>
      </c>
      <c r="D38" s="305">
        <v>312311</v>
      </c>
      <c r="E38" s="306">
        <f t="shared" si="0"/>
        <v>0.9729314641744549</v>
      </c>
    </row>
    <row r="39" spans="2:5" ht="12.75">
      <c r="B39" s="219" t="s">
        <v>367</v>
      </c>
      <c r="C39" s="266">
        <v>5500</v>
      </c>
      <c r="D39" s="305">
        <v>5179</v>
      </c>
      <c r="E39" s="306">
        <f t="shared" si="0"/>
        <v>0.9416363636363636</v>
      </c>
    </row>
    <row r="40" spans="2:5" ht="12.75">
      <c r="B40" s="83"/>
      <c r="C40" s="230"/>
      <c r="D40" s="218"/>
      <c r="E40" s="304"/>
    </row>
    <row r="41" spans="2:5" ht="12.75">
      <c r="B41" s="143"/>
      <c r="C41" s="218"/>
      <c r="D41" s="205"/>
      <c r="E41" s="306"/>
    </row>
    <row r="42" spans="2:5" ht="12.75">
      <c r="B42" s="103" t="s">
        <v>69</v>
      </c>
      <c r="C42" s="267">
        <f>SUM(C44:C45)</f>
        <v>3769612</v>
      </c>
      <c r="D42" s="267">
        <f>SUM(D44:D45)</f>
        <v>3529094</v>
      </c>
      <c r="E42" s="312">
        <f t="shared" si="0"/>
        <v>0.9361955554046412</v>
      </c>
    </row>
    <row r="43" spans="2:5" ht="12.75">
      <c r="B43" s="104" t="s">
        <v>70</v>
      </c>
      <c r="C43" s="218"/>
      <c r="D43" s="218"/>
      <c r="E43" s="304"/>
    </row>
    <row r="44" spans="2:5" ht="12.75">
      <c r="B44" s="102" t="s">
        <v>71</v>
      </c>
      <c r="C44" s="268">
        <v>3687992</v>
      </c>
      <c r="D44" s="49">
        <v>3411174</v>
      </c>
      <c r="E44" s="304">
        <f t="shared" si="0"/>
        <v>0.9249407265525522</v>
      </c>
    </row>
    <row r="45" spans="2:5" ht="12.75">
      <c r="B45" s="102" t="s">
        <v>72</v>
      </c>
      <c r="C45" s="268">
        <v>81620</v>
      </c>
      <c r="D45" s="68">
        <v>117920</v>
      </c>
      <c r="E45" s="302">
        <f t="shared" si="0"/>
        <v>1.4447439353099731</v>
      </c>
    </row>
    <row r="46" spans="2:5" ht="12.75">
      <c r="B46" s="102"/>
      <c r="C46" s="268"/>
      <c r="D46" s="68"/>
      <c r="E46" s="302"/>
    </row>
    <row r="47" spans="2:5" ht="12.75">
      <c r="B47" s="103" t="s">
        <v>73</v>
      </c>
      <c r="C47" s="267">
        <v>569648</v>
      </c>
      <c r="D47" s="217">
        <v>457051</v>
      </c>
      <c r="E47" s="311">
        <f t="shared" si="0"/>
        <v>0.8023393393815128</v>
      </c>
    </row>
    <row r="48" spans="2:5" ht="12.75">
      <c r="B48" s="102"/>
      <c r="C48" s="269"/>
      <c r="D48" s="68"/>
      <c r="E48" s="311"/>
    </row>
    <row r="49" spans="2:5" ht="12.75">
      <c r="B49" s="108" t="s">
        <v>80</v>
      </c>
      <c r="C49" s="267">
        <v>1352219</v>
      </c>
      <c r="D49" s="217">
        <v>1075162</v>
      </c>
      <c r="E49" s="311">
        <f t="shared" si="0"/>
        <v>0.7951093720765645</v>
      </c>
    </row>
    <row r="50" spans="2:5" ht="12.75">
      <c r="B50" s="102"/>
      <c r="C50" s="269"/>
      <c r="D50" s="46"/>
      <c r="E50" s="312"/>
    </row>
    <row r="51" spans="2:5" ht="12.75">
      <c r="B51" s="109" t="s">
        <v>81</v>
      </c>
      <c r="C51" s="267">
        <v>3000</v>
      </c>
      <c r="D51" s="267">
        <v>1279</v>
      </c>
      <c r="E51" s="312">
        <f t="shared" si="0"/>
        <v>0.42633333333333334</v>
      </c>
    </row>
    <row r="52" spans="2:5" ht="12.75">
      <c r="B52" s="110" t="s">
        <v>82</v>
      </c>
      <c r="C52" s="270"/>
      <c r="D52" s="218"/>
      <c r="E52" s="313"/>
    </row>
    <row r="53" spans="2:5" ht="12.75">
      <c r="B53" s="111"/>
      <c r="C53" s="271"/>
      <c r="D53" s="300"/>
      <c r="E53" s="312"/>
    </row>
    <row r="54" spans="2:5" ht="12.75">
      <c r="B54" s="105" t="s">
        <v>297</v>
      </c>
      <c r="C54" s="227">
        <v>163000</v>
      </c>
      <c r="D54" s="227">
        <v>163901</v>
      </c>
      <c r="E54" s="313">
        <f t="shared" si="0"/>
        <v>1.0055276073619632</v>
      </c>
    </row>
    <row r="55" spans="2:5" ht="12.75">
      <c r="B55" s="104" t="s">
        <v>385</v>
      </c>
      <c r="C55" s="270"/>
      <c r="D55" s="300"/>
      <c r="E55" s="313"/>
    </row>
    <row r="56" spans="2:5" ht="12.75">
      <c r="B56" s="112"/>
      <c r="C56" s="50"/>
      <c r="D56" s="185"/>
      <c r="E56" s="312"/>
    </row>
    <row r="57" spans="2:5" ht="12.75">
      <c r="B57" s="112" t="s">
        <v>504</v>
      </c>
      <c r="C57" s="227">
        <v>10000</v>
      </c>
      <c r="D57" s="227">
        <v>7952</v>
      </c>
      <c r="E57" s="313">
        <f t="shared" si="0"/>
        <v>0.7952</v>
      </c>
    </row>
    <row r="58" spans="2:5" ht="12.75">
      <c r="B58" s="104" t="s">
        <v>83</v>
      </c>
      <c r="C58" s="270"/>
      <c r="D58" s="300"/>
      <c r="E58" s="313"/>
    </row>
    <row r="59" spans="2:5" ht="12.75">
      <c r="B59" s="112"/>
      <c r="C59" s="271"/>
      <c r="D59" s="185"/>
      <c r="E59" s="312"/>
    </row>
    <row r="60" spans="2:5" ht="12.75">
      <c r="B60" s="112" t="s">
        <v>510</v>
      </c>
      <c r="C60" s="227">
        <v>351900</v>
      </c>
      <c r="D60" s="227">
        <v>351900</v>
      </c>
      <c r="E60" s="313">
        <f t="shared" si="0"/>
        <v>1</v>
      </c>
    </row>
    <row r="61" spans="2:5" ht="12.75">
      <c r="B61" s="112" t="s">
        <v>194</v>
      </c>
      <c r="C61" s="227"/>
      <c r="D61" s="300"/>
      <c r="E61" s="306"/>
    </row>
    <row r="62" spans="2:5" ht="12.75">
      <c r="B62" s="112" t="s">
        <v>473</v>
      </c>
      <c r="C62" s="227"/>
      <c r="D62" s="300"/>
      <c r="E62" s="306"/>
    </row>
    <row r="63" spans="2:5" ht="12.75">
      <c r="B63" s="110"/>
      <c r="C63" s="270"/>
      <c r="D63" s="218"/>
      <c r="E63" s="304"/>
    </row>
    <row r="64" spans="2:5" ht="12.75">
      <c r="B64" s="110" t="s">
        <v>511</v>
      </c>
      <c r="C64" s="272">
        <v>130000</v>
      </c>
      <c r="D64" s="220">
        <v>9661</v>
      </c>
      <c r="E64" s="314">
        <f t="shared" si="0"/>
        <v>0.07431538461538462</v>
      </c>
    </row>
    <row r="65" spans="2:5" ht="12.75">
      <c r="B65" s="110"/>
      <c r="C65" s="270"/>
      <c r="D65" s="68"/>
      <c r="E65" s="302"/>
    </row>
    <row r="66" spans="2:5" ht="12.75">
      <c r="B66" s="107" t="s">
        <v>74</v>
      </c>
      <c r="C66" s="257">
        <v>11141082</v>
      </c>
      <c r="D66" s="257">
        <v>11141083</v>
      </c>
      <c r="E66" s="307">
        <f t="shared" si="0"/>
        <v>1.000000089757889</v>
      </c>
    </row>
    <row r="67" spans="2:5" ht="12.75">
      <c r="B67" s="114"/>
      <c r="C67" s="273"/>
      <c r="D67" s="68"/>
      <c r="E67" s="302"/>
    </row>
    <row r="68" spans="2:5" ht="12.75">
      <c r="B68" s="107" t="s">
        <v>75</v>
      </c>
      <c r="C68" s="274">
        <f>SUM(C69:C75)</f>
        <v>6310408</v>
      </c>
      <c r="D68" s="274">
        <f>SUM(D69:D75)</f>
        <v>5325112</v>
      </c>
      <c r="E68" s="308">
        <f t="shared" si="0"/>
        <v>0.8438617598101422</v>
      </c>
    </row>
    <row r="69" spans="2:5" ht="12.75">
      <c r="B69" s="103" t="s">
        <v>76</v>
      </c>
      <c r="C69" s="227">
        <v>2900129</v>
      </c>
      <c r="D69" s="267">
        <v>2868556</v>
      </c>
      <c r="E69" s="312">
        <f t="shared" si="0"/>
        <v>0.9891132428936782</v>
      </c>
    </row>
    <row r="70" spans="2:5" ht="12.75">
      <c r="B70" s="105" t="s">
        <v>77</v>
      </c>
      <c r="C70" s="50"/>
      <c r="D70" s="300"/>
      <c r="E70" s="306"/>
    </row>
    <row r="71" spans="2:5" ht="12.75">
      <c r="B71" s="104" t="s">
        <v>78</v>
      </c>
      <c r="C71" s="270"/>
      <c r="D71" s="218"/>
      <c r="E71" s="306"/>
    </row>
    <row r="72" spans="2:5" ht="12.75">
      <c r="B72" s="105" t="s">
        <v>363</v>
      </c>
      <c r="C72" s="227">
        <v>10000</v>
      </c>
      <c r="D72" s="267">
        <v>10000</v>
      </c>
      <c r="E72" s="312">
        <f t="shared" si="0"/>
        <v>1</v>
      </c>
    </row>
    <row r="73" spans="2:5" ht="12.75">
      <c r="B73" s="112" t="s">
        <v>443</v>
      </c>
      <c r="C73" s="227"/>
      <c r="D73" s="300"/>
      <c r="E73" s="313"/>
    </row>
    <row r="74" spans="2:5" ht="12.75">
      <c r="B74" s="104"/>
      <c r="C74" s="228"/>
      <c r="D74" s="300"/>
      <c r="E74" s="313"/>
    </row>
    <row r="75" spans="2:5" ht="12.75">
      <c r="B75" s="103" t="s">
        <v>192</v>
      </c>
      <c r="C75" s="227">
        <v>3400279</v>
      </c>
      <c r="D75" s="267">
        <v>2446556</v>
      </c>
      <c r="E75" s="312">
        <f t="shared" si="0"/>
        <v>0.7195162514605419</v>
      </c>
    </row>
    <row r="76" spans="2:5" ht="12.75">
      <c r="B76" s="105" t="s">
        <v>190</v>
      </c>
      <c r="C76" s="275"/>
      <c r="D76" s="300"/>
      <c r="E76" s="306"/>
    </row>
    <row r="77" spans="2:5" ht="12.75">
      <c r="B77" s="105" t="s">
        <v>191</v>
      </c>
      <c r="C77" s="275"/>
      <c r="D77" s="300"/>
      <c r="E77" s="306"/>
    </row>
    <row r="78" spans="2:5" ht="12.75">
      <c r="B78" s="295"/>
      <c r="C78" s="270"/>
      <c r="D78" s="309"/>
      <c r="E78" s="304"/>
    </row>
    <row r="79" spans="2:5" ht="12.75">
      <c r="B79" s="113" t="s">
        <v>84</v>
      </c>
      <c r="C79" s="23">
        <f>SUM(C18,C66,C68,)</f>
        <v>31713669</v>
      </c>
      <c r="D79" s="23">
        <f>SUM(D18,D66,D68,)</f>
        <v>28995048</v>
      </c>
      <c r="E79" s="310">
        <f t="shared" si="0"/>
        <v>0.9142760492329033</v>
      </c>
    </row>
    <row r="80" spans="2:3" ht="12.75">
      <c r="B80" s="55"/>
      <c r="C80" s="106"/>
    </row>
    <row r="81" spans="2:3" ht="12.75">
      <c r="B81" s="55"/>
      <c r="C81" s="106"/>
    </row>
    <row r="82" spans="2:3" ht="12.75">
      <c r="B82" s="55"/>
      <c r="C82" s="106"/>
    </row>
    <row r="83" spans="2:3" ht="12.75">
      <c r="B83" s="55"/>
      <c r="C83" s="106"/>
    </row>
    <row r="84" spans="2:3" ht="12.75">
      <c r="B84" s="55"/>
      <c r="C84" s="106"/>
    </row>
    <row r="85" spans="2:3" ht="12.75">
      <c r="B85" s="55"/>
      <c r="C85" s="106"/>
    </row>
    <row r="86" spans="2:3" ht="12.75">
      <c r="B86" s="55"/>
      <c r="C86" s="106"/>
    </row>
    <row r="87" spans="2:3" ht="12.75">
      <c r="B87" s="55"/>
      <c r="C87" s="106"/>
    </row>
    <row r="88" spans="2:3" ht="12.75">
      <c r="B88" s="55"/>
      <c r="C88" s="106"/>
    </row>
    <row r="89" spans="2:3" ht="12.75">
      <c r="B89" s="55"/>
      <c r="C89" s="106"/>
    </row>
    <row r="90" spans="2:3" ht="12.75">
      <c r="B90" s="55"/>
      <c r="C90" s="106"/>
    </row>
    <row r="91" spans="2:3" ht="12.75">
      <c r="B91" s="55"/>
      <c r="C91" s="106"/>
    </row>
    <row r="92" spans="2:3" ht="12.75">
      <c r="B92" s="55"/>
      <c r="C92" s="106"/>
    </row>
    <row r="93" spans="2:3" ht="12.75">
      <c r="B93" s="55"/>
      <c r="C93" s="106"/>
    </row>
    <row r="94" spans="2:3" ht="12.75">
      <c r="B94" s="55"/>
      <c r="C94" s="106"/>
    </row>
    <row r="95" spans="2:3" ht="12.75">
      <c r="B95" s="55"/>
      <c r="C95" s="106"/>
    </row>
    <row r="96" spans="2:3" ht="12.75">
      <c r="B96" s="55"/>
      <c r="C96" s="106"/>
    </row>
    <row r="97" spans="2:3" ht="12.75">
      <c r="B97" s="55"/>
      <c r="C97" s="106"/>
    </row>
    <row r="98" spans="2:3" ht="12.75">
      <c r="B98" s="55"/>
      <c r="C98" s="106"/>
    </row>
    <row r="99" spans="2:3" ht="12.75">
      <c r="B99" s="55"/>
      <c r="C99" s="106"/>
    </row>
    <row r="100" spans="2:3" ht="12.75">
      <c r="B100" s="55"/>
      <c r="C100" s="106"/>
    </row>
    <row r="101" spans="2:3" ht="11.25">
      <c r="B101" s="3"/>
      <c r="C101" s="3"/>
    </row>
    <row r="102" spans="2:3" ht="11.25">
      <c r="B102" s="3"/>
      <c r="C102" s="3"/>
    </row>
    <row r="103" spans="2:3" ht="11.25">
      <c r="B103" s="3"/>
      <c r="C103" s="3"/>
    </row>
    <row r="104" spans="2:3" ht="11.25">
      <c r="B104" s="3"/>
      <c r="C104" s="3"/>
    </row>
    <row r="105" spans="2:3" ht="11.25">
      <c r="B105" s="3"/>
      <c r="C105" s="3"/>
    </row>
    <row r="106" spans="2:3" ht="11.25">
      <c r="B106" s="3"/>
      <c r="C106" s="3"/>
    </row>
    <row r="107" spans="2:3" ht="11.25">
      <c r="B107" s="3"/>
      <c r="C107" s="3"/>
    </row>
    <row r="108" spans="2:3" ht="11.25">
      <c r="B108" s="3"/>
      <c r="C108" s="3"/>
    </row>
    <row r="109" spans="2:3" ht="11.25">
      <c r="B109" s="3"/>
      <c r="C109" s="3"/>
    </row>
    <row r="110" spans="2:3" ht="11.25">
      <c r="B110" s="3"/>
      <c r="C110" s="3"/>
    </row>
    <row r="111" spans="2:3" ht="11.25">
      <c r="B111" s="3"/>
      <c r="C111" s="3"/>
    </row>
    <row r="112" spans="2:3" ht="11.25">
      <c r="B112" s="3"/>
      <c r="C112" s="3"/>
    </row>
    <row r="113" spans="2:3" ht="11.25">
      <c r="B113" s="3"/>
      <c r="C113" s="3"/>
    </row>
    <row r="114" spans="2:3" ht="11.25">
      <c r="B114" s="3"/>
      <c r="C114" s="3"/>
    </row>
    <row r="115" spans="2:3" ht="11.25">
      <c r="B115" s="3"/>
      <c r="C115" s="3"/>
    </row>
    <row r="116" spans="2:3" ht="11.25">
      <c r="B116" s="3"/>
      <c r="C116" s="3"/>
    </row>
    <row r="117" spans="2:3" ht="11.25">
      <c r="B117" s="3"/>
      <c r="C117" s="3"/>
    </row>
    <row r="118" spans="2:3" ht="11.25">
      <c r="B118" s="3"/>
      <c r="C118" s="3"/>
    </row>
    <row r="119" spans="2:3" ht="11.25">
      <c r="B119" s="3"/>
      <c r="C119" s="3"/>
    </row>
    <row r="120" spans="2:3" ht="11.25">
      <c r="B120" s="3"/>
      <c r="C120" s="3"/>
    </row>
    <row r="121" spans="2:3" ht="11.25">
      <c r="B121" s="3"/>
      <c r="C121" s="3"/>
    </row>
    <row r="122" spans="2:3" ht="11.25">
      <c r="B122" s="3"/>
      <c r="C122" s="3"/>
    </row>
    <row r="123" spans="2:3" ht="11.25">
      <c r="B123" s="3"/>
      <c r="C123" s="3"/>
    </row>
    <row r="124" spans="2:3" ht="11.25">
      <c r="B124" s="3"/>
      <c r="C124" s="3"/>
    </row>
    <row r="125" spans="2:3" ht="11.25">
      <c r="B125" s="3"/>
      <c r="C125" s="3"/>
    </row>
    <row r="126" spans="2:3" ht="11.25">
      <c r="B126" s="3"/>
      <c r="C126" s="3"/>
    </row>
    <row r="127" spans="2:3" ht="11.25">
      <c r="B127" s="3"/>
      <c r="C127" s="3"/>
    </row>
    <row r="128" spans="2:3" ht="11.25">
      <c r="B128" s="3"/>
      <c r="C128" s="3"/>
    </row>
    <row r="129" spans="2:3" ht="11.25">
      <c r="B129" s="3"/>
      <c r="C129" s="3"/>
    </row>
    <row r="130" spans="2:3" ht="11.25">
      <c r="B130" s="3"/>
      <c r="C130" s="3"/>
    </row>
    <row r="131" spans="2:3" ht="11.25">
      <c r="B131" s="3"/>
      <c r="C131" s="3"/>
    </row>
    <row r="132" spans="2:3" ht="11.25">
      <c r="B132" s="3"/>
      <c r="C132" s="3"/>
    </row>
    <row r="133" spans="2:3" ht="11.25">
      <c r="B133" s="3"/>
      <c r="C133" s="3"/>
    </row>
    <row r="134" spans="2:3" ht="11.25">
      <c r="B134" s="3"/>
      <c r="C134" s="3"/>
    </row>
    <row r="135" spans="2:3" ht="11.25">
      <c r="B135" s="3"/>
      <c r="C135" s="3"/>
    </row>
    <row r="136" spans="2:3" ht="11.25">
      <c r="B136" s="3"/>
      <c r="C136" s="3"/>
    </row>
    <row r="137" spans="2:3" ht="11.25">
      <c r="B137" s="3"/>
      <c r="C137" s="3"/>
    </row>
    <row r="138" spans="2:3" ht="11.25">
      <c r="B138" s="3"/>
      <c r="C138" s="3"/>
    </row>
    <row r="139" spans="2:3" ht="11.25">
      <c r="B139" s="3"/>
      <c r="C139" s="3"/>
    </row>
    <row r="140" spans="2:3" ht="11.25">
      <c r="B140" s="3"/>
      <c r="C140" s="3"/>
    </row>
    <row r="141" spans="2:3" ht="11.25">
      <c r="B141" s="3"/>
      <c r="C141" s="3"/>
    </row>
    <row r="142" spans="2:3" ht="11.25">
      <c r="B142" s="3"/>
      <c r="C142" s="3"/>
    </row>
    <row r="143" spans="2:3" ht="11.25">
      <c r="B143" s="3"/>
      <c r="C143" s="3"/>
    </row>
    <row r="144" spans="2:3" ht="11.25">
      <c r="B144" s="3"/>
      <c r="C144" s="3"/>
    </row>
    <row r="145" spans="2:3" ht="11.25">
      <c r="B145" s="3"/>
      <c r="C145" s="3"/>
    </row>
    <row r="146" spans="2:3" ht="11.25">
      <c r="B146" s="3"/>
      <c r="C146" s="3"/>
    </row>
    <row r="147" spans="2:3" ht="11.25">
      <c r="B147" s="3"/>
      <c r="C147" s="3"/>
    </row>
    <row r="148" spans="2:3" ht="11.25">
      <c r="B148" s="3"/>
      <c r="C148" s="3"/>
    </row>
    <row r="149" spans="2:3" ht="11.25">
      <c r="B149" s="3"/>
      <c r="C149" s="3"/>
    </row>
    <row r="150" spans="2:3" ht="11.25">
      <c r="B150" s="3"/>
      <c r="C150" s="3"/>
    </row>
    <row r="151" spans="2:3" ht="11.25">
      <c r="B151" s="3"/>
      <c r="C151" s="3"/>
    </row>
    <row r="152" spans="2:3" ht="11.25">
      <c r="B152" s="3"/>
      <c r="C152" s="3"/>
    </row>
    <row r="153" spans="2:3" ht="11.25">
      <c r="B153" s="3"/>
      <c r="C153" s="3"/>
    </row>
    <row r="154" spans="2:3" ht="11.25">
      <c r="B154" s="3"/>
      <c r="C154" s="3"/>
    </row>
    <row r="155" spans="2:3" ht="11.25">
      <c r="B155" s="3"/>
      <c r="C155" s="3"/>
    </row>
    <row r="156" spans="2:3" ht="11.25">
      <c r="B156" s="3"/>
      <c r="C156" s="3"/>
    </row>
    <row r="157" spans="2:3" ht="11.25">
      <c r="B157" s="3"/>
      <c r="C157" s="3"/>
    </row>
    <row r="158" spans="2:3" ht="11.25">
      <c r="B158" s="3"/>
      <c r="C158" s="3"/>
    </row>
    <row r="159" spans="2:3" ht="11.25">
      <c r="B159" s="3"/>
      <c r="C159" s="3"/>
    </row>
    <row r="160" spans="2:3" ht="11.25">
      <c r="B160" s="3"/>
      <c r="C160" s="3"/>
    </row>
    <row r="161" spans="2:3" ht="11.25">
      <c r="B161" s="3"/>
      <c r="C161" s="3"/>
    </row>
    <row r="162" spans="2:3" ht="11.25">
      <c r="B162" s="3"/>
      <c r="C162" s="3"/>
    </row>
    <row r="163" spans="2:3" ht="11.25">
      <c r="B163" s="3"/>
      <c r="C163" s="3"/>
    </row>
    <row r="164" spans="2:3" ht="11.25">
      <c r="B164" s="3"/>
      <c r="C164" s="3"/>
    </row>
    <row r="165" spans="2:3" ht="11.25">
      <c r="B165" s="3"/>
      <c r="C165" s="3"/>
    </row>
    <row r="166" spans="2:3" ht="11.25">
      <c r="B166" s="3"/>
      <c r="C166" s="3"/>
    </row>
    <row r="167" spans="2:3" ht="11.25">
      <c r="B167" s="3"/>
      <c r="C167" s="3"/>
    </row>
    <row r="168" spans="2:3" ht="11.25">
      <c r="B168" s="3"/>
      <c r="C168" s="3"/>
    </row>
    <row r="169" spans="2:3" ht="11.25">
      <c r="B169" s="3"/>
      <c r="C169" s="3"/>
    </row>
    <row r="170" spans="2:3" ht="11.25">
      <c r="B170" s="3"/>
      <c r="C170" s="3"/>
    </row>
    <row r="171" spans="2:3" ht="11.25">
      <c r="B171" s="3"/>
      <c r="C171" s="3"/>
    </row>
    <row r="172" spans="2:3" ht="11.25">
      <c r="B172" s="3"/>
      <c r="C172" s="3"/>
    </row>
    <row r="173" spans="2:3" ht="11.25">
      <c r="B173" s="3"/>
      <c r="C173" s="3"/>
    </row>
    <row r="174" spans="2:3" ht="11.25">
      <c r="B174" s="3"/>
      <c r="C174" s="3"/>
    </row>
    <row r="175" spans="2:3" ht="11.25">
      <c r="B175" s="3"/>
      <c r="C175" s="3"/>
    </row>
    <row r="176" spans="2:3" ht="11.25">
      <c r="B176" s="3"/>
      <c r="C176" s="3"/>
    </row>
    <row r="177" spans="2:3" ht="11.25">
      <c r="B177" s="3"/>
      <c r="C177" s="3"/>
    </row>
    <row r="178" spans="2:3" ht="11.25">
      <c r="B178" s="3"/>
      <c r="C178" s="3"/>
    </row>
    <row r="179" spans="2:3" ht="11.25">
      <c r="B179" s="3"/>
      <c r="C179" s="3"/>
    </row>
    <row r="180" spans="2:3" ht="11.25">
      <c r="B180" s="3"/>
      <c r="C180" s="3"/>
    </row>
    <row r="181" spans="2:3" ht="11.25">
      <c r="B181" s="3"/>
      <c r="C181" s="3"/>
    </row>
    <row r="182" spans="2:3" ht="11.25">
      <c r="B182" s="3"/>
      <c r="C182" s="3"/>
    </row>
    <row r="183" spans="2:3" ht="11.25">
      <c r="B183" s="3"/>
      <c r="C183" s="3"/>
    </row>
    <row r="184" spans="2:3" ht="11.25">
      <c r="B184" s="3"/>
      <c r="C184" s="3"/>
    </row>
    <row r="185" spans="2:3" ht="11.25">
      <c r="B185" s="3"/>
      <c r="C185" s="3"/>
    </row>
    <row r="186" spans="2:3" ht="11.25">
      <c r="B186" s="3"/>
      <c r="C186" s="3"/>
    </row>
    <row r="187" spans="2:3" ht="11.25">
      <c r="B187" s="3"/>
      <c r="C187" s="3"/>
    </row>
    <row r="188" spans="2:3" ht="11.25">
      <c r="B188" s="3"/>
      <c r="C188" s="3"/>
    </row>
    <row r="189" spans="2:3" ht="11.25">
      <c r="B189" s="3"/>
      <c r="C189" s="3"/>
    </row>
    <row r="190" spans="2:3" ht="11.25">
      <c r="B190" s="3"/>
      <c r="C190" s="3"/>
    </row>
    <row r="191" spans="2:3" ht="11.25">
      <c r="B191" s="3"/>
      <c r="C191" s="3"/>
    </row>
    <row r="192" spans="2:3" ht="11.25">
      <c r="B192" s="3"/>
      <c r="C192" s="3"/>
    </row>
    <row r="193" spans="2:3" ht="11.25">
      <c r="B193" s="3"/>
      <c r="C193" s="3"/>
    </row>
    <row r="194" spans="2:3" ht="11.25">
      <c r="B194" s="3"/>
      <c r="C194" s="3"/>
    </row>
    <row r="195" spans="2:3" ht="11.25">
      <c r="B195" s="3"/>
      <c r="C195" s="3"/>
    </row>
    <row r="196" spans="2:3" ht="11.25">
      <c r="B196" s="3"/>
      <c r="C196" s="3"/>
    </row>
    <row r="197" spans="2:3" ht="11.25">
      <c r="B197" s="3"/>
      <c r="C197" s="3"/>
    </row>
    <row r="198" spans="2:3" ht="11.25">
      <c r="B198" s="3"/>
      <c r="C198" s="3"/>
    </row>
    <row r="199" spans="2:3" ht="11.25">
      <c r="B199" s="3"/>
      <c r="C199" s="3"/>
    </row>
    <row r="200" spans="2:3" ht="11.25">
      <c r="B200" s="3"/>
      <c r="C200" s="3"/>
    </row>
    <row r="201" spans="2:3" ht="11.25">
      <c r="B201" s="3"/>
      <c r="C201" s="3"/>
    </row>
    <row r="202" spans="2:3" ht="11.25">
      <c r="B202" s="3"/>
      <c r="C202" s="3"/>
    </row>
    <row r="203" spans="2:3" ht="11.25">
      <c r="B203" s="3"/>
      <c r="C203" s="3"/>
    </row>
    <row r="204" spans="2:3" ht="11.25">
      <c r="B204" s="3"/>
      <c r="C204" s="3"/>
    </row>
    <row r="205" spans="2:3" ht="11.25">
      <c r="B205" s="3"/>
      <c r="C205" s="3"/>
    </row>
    <row r="206" spans="2:3" ht="11.25">
      <c r="B206" s="3"/>
      <c r="C206" s="3"/>
    </row>
    <row r="207" spans="2:3" ht="11.25">
      <c r="B207" s="3"/>
      <c r="C207" s="3"/>
    </row>
    <row r="208" spans="2:3" ht="11.25">
      <c r="B208" s="3"/>
      <c r="C208" s="3"/>
    </row>
    <row r="209" spans="2:3" ht="11.25">
      <c r="B209" s="3"/>
      <c r="C209" s="3"/>
    </row>
    <row r="210" spans="2:3" ht="11.25">
      <c r="B210" s="3"/>
      <c r="C210" s="3"/>
    </row>
    <row r="211" spans="2:3" ht="11.25">
      <c r="B211" s="3"/>
      <c r="C211" s="3"/>
    </row>
    <row r="212" spans="2:3" ht="11.25">
      <c r="B212" s="3"/>
      <c r="C212" s="3"/>
    </row>
    <row r="213" spans="2:3" ht="11.25">
      <c r="B213" s="3"/>
      <c r="C213" s="3"/>
    </row>
    <row r="214" spans="2:3" ht="11.25">
      <c r="B214" s="3"/>
      <c r="C214" s="3"/>
    </row>
    <row r="215" spans="2:3" ht="11.25">
      <c r="B215" s="3"/>
      <c r="C215" s="3"/>
    </row>
    <row r="216" spans="2:3" ht="11.25">
      <c r="B216" s="3"/>
      <c r="C216" s="3"/>
    </row>
    <row r="217" spans="2:3" ht="11.25">
      <c r="B217" s="3"/>
      <c r="C217" s="3"/>
    </row>
    <row r="218" spans="2:3" ht="11.25">
      <c r="B218" s="3"/>
      <c r="C218" s="3"/>
    </row>
    <row r="219" spans="2:3" ht="11.25">
      <c r="B219" s="3"/>
      <c r="C219" s="3"/>
    </row>
    <row r="220" spans="2:3" ht="11.25">
      <c r="B220" s="3"/>
      <c r="C220" s="3"/>
    </row>
    <row r="221" spans="2:3" ht="11.25">
      <c r="B221" s="3"/>
      <c r="C221" s="3"/>
    </row>
    <row r="222" spans="2:3" ht="11.25">
      <c r="B222" s="3"/>
      <c r="C222" s="3"/>
    </row>
    <row r="223" spans="2:3" ht="11.25">
      <c r="B223" s="3"/>
      <c r="C223" s="3"/>
    </row>
    <row r="224" spans="2:3" ht="11.25">
      <c r="B224" s="3"/>
      <c r="C224" s="3"/>
    </row>
    <row r="225" spans="2:3" ht="11.25">
      <c r="B225" s="3"/>
      <c r="C225" s="3"/>
    </row>
    <row r="226" spans="2:3" ht="11.25">
      <c r="B226" s="3"/>
      <c r="C226" s="3"/>
    </row>
    <row r="227" spans="2:3" ht="11.25">
      <c r="B227" s="3"/>
      <c r="C227" s="3"/>
    </row>
    <row r="228" spans="2:3" ht="11.25">
      <c r="B228" s="3"/>
      <c r="C228" s="3"/>
    </row>
    <row r="229" spans="2:3" ht="11.25">
      <c r="B229" s="3"/>
      <c r="C229" s="3"/>
    </row>
    <row r="230" spans="2:3" ht="11.25">
      <c r="B230" s="3"/>
      <c r="C230" s="3"/>
    </row>
    <row r="231" spans="2:3" ht="11.25">
      <c r="B231" s="3"/>
      <c r="C231" s="3"/>
    </row>
    <row r="232" spans="2:3" ht="11.25">
      <c r="B232" s="3"/>
      <c r="C232" s="3"/>
    </row>
    <row r="233" spans="2:3" ht="11.25">
      <c r="B233" s="3"/>
      <c r="C233" s="3"/>
    </row>
    <row r="234" spans="2:3" ht="11.25">
      <c r="B234" s="3"/>
      <c r="C234" s="3"/>
    </row>
    <row r="235" spans="2:3" ht="11.25">
      <c r="B235" s="3"/>
      <c r="C235" s="3"/>
    </row>
    <row r="236" spans="2:3" ht="11.25">
      <c r="B236" s="3"/>
      <c r="C236" s="3"/>
    </row>
    <row r="237" spans="2:3" ht="11.25">
      <c r="B237" s="3"/>
      <c r="C237" s="3"/>
    </row>
    <row r="238" spans="2:3" ht="11.25">
      <c r="B238" s="3"/>
      <c r="C238" s="3"/>
    </row>
    <row r="239" spans="2:3" ht="11.25">
      <c r="B239" s="3"/>
      <c r="C239" s="3"/>
    </row>
    <row r="240" spans="2:3" ht="11.25">
      <c r="B240" s="3"/>
      <c r="C240" s="3"/>
    </row>
    <row r="241" spans="2:3" ht="11.25">
      <c r="B241" s="3"/>
      <c r="C241" s="3"/>
    </row>
    <row r="242" spans="2:3" ht="11.25">
      <c r="B242" s="3"/>
      <c r="C242" s="3"/>
    </row>
    <row r="243" spans="2:3" ht="11.25">
      <c r="B243" s="3"/>
      <c r="C243" s="3"/>
    </row>
    <row r="244" spans="2:3" ht="11.25">
      <c r="B244" s="3"/>
      <c r="C244" s="3"/>
    </row>
    <row r="245" spans="2:3" ht="11.25">
      <c r="B245" s="3"/>
      <c r="C245" s="3"/>
    </row>
    <row r="246" spans="2:3" ht="11.25">
      <c r="B246" s="3"/>
      <c r="C246" s="3"/>
    </row>
    <row r="247" spans="2:3" ht="11.25">
      <c r="B247" s="3"/>
      <c r="C247" s="3"/>
    </row>
    <row r="248" spans="2:3" ht="11.25">
      <c r="B248" s="3"/>
      <c r="C248" s="3"/>
    </row>
    <row r="249" spans="2:3" ht="11.25">
      <c r="B249" s="3"/>
      <c r="C249" s="3"/>
    </row>
    <row r="250" spans="2:3" ht="11.25">
      <c r="B250" s="3"/>
      <c r="C250" s="3"/>
    </row>
    <row r="251" spans="2:3" ht="11.25">
      <c r="B251" s="3"/>
      <c r="C251" s="3"/>
    </row>
    <row r="252" spans="2:3" ht="11.25">
      <c r="B252" s="3"/>
      <c r="C252" s="3"/>
    </row>
    <row r="253" spans="2:3" ht="11.25">
      <c r="B253" s="3"/>
      <c r="C253" s="3"/>
    </row>
    <row r="254" spans="2:3" ht="11.25">
      <c r="B254" s="3"/>
      <c r="C254" s="3"/>
    </row>
    <row r="255" spans="2:3" ht="11.25">
      <c r="B255" s="3"/>
      <c r="C255" s="3"/>
    </row>
    <row r="256" spans="2:3" ht="11.25">
      <c r="B256" s="3"/>
      <c r="C256" s="3"/>
    </row>
    <row r="257" spans="2:3" ht="11.25">
      <c r="B257" s="3"/>
      <c r="C257" s="3"/>
    </row>
    <row r="258" spans="2:3" ht="11.25">
      <c r="B258" s="3"/>
      <c r="C258" s="3"/>
    </row>
    <row r="259" spans="2:3" ht="11.25">
      <c r="B259" s="3"/>
      <c r="C259" s="3"/>
    </row>
    <row r="260" spans="2:3" ht="11.25">
      <c r="B260" s="3"/>
      <c r="C260" s="3"/>
    </row>
    <row r="261" spans="2:3" ht="11.25">
      <c r="B261" s="3"/>
      <c r="C261" s="3"/>
    </row>
    <row r="262" spans="2:3" ht="11.25">
      <c r="B262" s="3"/>
      <c r="C262" s="3"/>
    </row>
    <row r="263" spans="2:3" ht="11.25">
      <c r="B263" s="3"/>
      <c r="C263" s="3"/>
    </row>
    <row r="264" spans="2:3" ht="11.25">
      <c r="B264" s="3"/>
      <c r="C264" s="3"/>
    </row>
    <row r="265" spans="2:3" ht="11.25">
      <c r="B265" s="3"/>
      <c r="C265" s="3"/>
    </row>
    <row r="266" spans="2:3" ht="11.25">
      <c r="B266" s="3"/>
      <c r="C266" s="3"/>
    </row>
    <row r="267" spans="2:3" ht="11.25">
      <c r="B267" s="3"/>
      <c r="C267" s="3"/>
    </row>
    <row r="268" spans="2:3" ht="11.25">
      <c r="B268" s="3"/>
      <c r="C268" s="3"/>
    </row>
    <row r="269" spans="2:3" ht="11.25">
      <c r="B269" s="3"/>
      <c r="C269" s="3"/>
    </row>
    <row r="270" spans="2:3" ht="11.25">
      <c r="B270" s="3"/>
      <c r="C270" s="3"/>
    </row>
    <row r="271" spans="2:3" ht="11.25">
      <c r="B271" s="3"/>
      <c r="C271" s="3"/>
    </row>
    <row r="272" spans="2:3" ht="11.25">
      <c r="B272" s="3"/>
      <c r="C272" s="3"/>
    </row>
    <row r="273" spans="2:3" ht="11.25">
      <c r="B273" s="3"/>
      <c r="C273" s="3"/>
    </row>
    <row r="274" spans="2:3" ht="11.25">
      <c r="B274" s="3"/>
      <c r="C274" s="3"/>
    </row>
    <row r="275" spans="2:3" ht="11.25">
      <c r="B275" s="3"/>
      <c r="C275" s="3"/>
    </row>
    <row r="276" spans="2:3" ht="11.25">
      <c r="B276" s="3"/>
      <c r="C276" s="3"/>
    </row>
    <row r="277" spans="2:3" ht="11.25">
      <c r="B277" s="3"/>
      <c r="C277" s="3"/>
    </row>
    <row r="278" spans="2:3" ht="11.25">
      <c r="B278" s="3"/>
      <c r="C278" s="3"/>
    </row>
    <row r="279" spans="2:3" ht="11.25">
      <c r="B279" s="3"/>
      <c r="C279" s="3"/>
    </row>
    <row r="280" spans="2:3" ht="11.25">
      <c r="B280" s="3"/>
      <c r="C280" s="3"/>
    </row>
    <row r="281" spans="2:3" ht="11.25">
      <c r="B281" s="3"/>
      <c r="C281" s="3"/>
    </row>
    <row r="282" spans="2:3" ht="11.25">
      <c r="B282" s="3"/>
      <c r="C282" s="3"/>
    </row>
    <row r="283" spans="2:3" ht="11.25">
      <c r="B283" s="3"/>
      <c r="C283" s="3"/>
    </row>
    <row r="284" spans="2:3" ht="11.25">
      <c r="B284" s="3"/>
      <c r="C284" s="3"/>
    </row>
    <row r="285" spans="2:3" ht="11.25">
      <c r="B285" s="3"/>
      <c r="C285" s="3"/>
    </row>
    <row r="286" spans="2:3" ht="11.25">
      <c r="B286" s="3"/>
      <c r="C286" s="3"/>
    </row>
    <row r="287" spans="2:3" ht="11.25">
      <c r="B287" s="3"/>
      <c r="C287" s="3"/>
    </row>
    <row r="288" spans="2:3" ht="11.25">
      <c r="B288" s="3"/>
      <c r="C288" s="3"/>
    </row>
    <row r="289" spans="2:3" ht="11.25">
      <c r="B289" s="3"/>
      <c r="C289" s="3"/>
    </row>
    <row r="290" spans="2:3" ht="11.25">
      <c r="B290" s="3"/>
      <c r="C290" s="3"/>
    </row>
    <row r="291" spans="2:3" ht="11.25">
      <c r="B291" s="3"/>
      <c r="C291" s="3"/>
    </row>
    <row r="292" spans="2:3" ht="11.25">
      <c r="B292" s="3"/>
      <c r="C292" s="3"/>
    </row>
    <row r="293" spans="2:3" ht="11.25">
      <c r="B293" s="3"/>
      <c r="C293" s="3"/>
    </row>
    <row r="294" spans="2:3" ht="11.25">
      <c r="B294" s="3"/>
      <c r="C294" s="3"/>
    </row>
    <row r="295" spans="2:3" ht="11.25">
      <c r="B295" s="3"/>
      <c r="C295" s="3"/>
    </row>
    <row r="296" spans="2:3" ht="11.25">
      <c r="B296" s="3"/>
      <c r="C296" s="3"/>
    </row>
    <row r="297" spans="2:3" ht="11.25">
      <c r="B297" s="3"/>
      <c r="C297" s="3"/>
    </row>
    <row r="298" spans="2:3" ht="11.25">
      <c r="B298" s="3"/>
      <c r="C298" s="3"/>
    </row>
    <row r="299" spans="2:3" ht="11.25">
      <c r="B299" s="3"/>
      <c r="C299" s="3"/>
    </row>
    <row r="300" spans="2:3" ht="11.25">
      <c r="B300" s="3"/>
      <c r="C300" s="3"/>
    </row>
    <row r="301" spans="2:3" ht="11.25">
      <c r="B301" s="3"/>
      <c r="C301" s="3"/>
    </row>
    <row r="302" spans="2:3" ht="11.25">
      <c r="B302" s="3"/>
      <c r="C302" s="3"/>
    </row>
    <row r="303" spans="2:3" ht="11.25">
      <c r="B303" s="3"/>
      <c r="C303" s="3"/>
    </row>
    <row r="304" spans="2:3" ht="11.25">
      <c r="B304" s="3"/>
      <c r="C304" s="3"/>
    </row>
    <row r="305" spans="2:3" ht="11.25">
      <c r="B305" s="3"/>
      <c r="C305" s="3"/>
    </row>
    <row r="306" spans="2:3" ht="11.25">
      <c r="B306" s="3"/>
      <c r="C306" s="3"/>
    </row>
    <row r="307" spans="2:3" ht="11.25">
      <c r="B307" s="3"/>
      <c r="C307" s="3"/>
    </row>
    <row r="308" spans="2:3" ht="11.25">
      <c r="B308" s="3"/>
      <c r="C308" s="3"/>
    </row>
    <row r="309" spans="2:3" ht="11.25">
      <c r="B309" s="3"/>
      <c r="C309" s="3"/>
    </row>
    <row r="310" spans="2:3" ht="11.25">
      <c r="B310" s="3"/>
      <c r="C310" s="3"/>
    </row>
    <row r="311" spans="2:3" ht="11.25">
      <c r="B311" s="3"/>
      <c r="C311" s="3"/>
    </row>
    <row r="312" spans="2:3" ht="11.25">
      <c r="B312" s="3"/>
      <c r="C312" s="3"/>
    </row>
    <row r="313" spans="2:3" ht="11.25">
      <c r="B313" s="3"/>
      <c r="C313" s="3"/>
    </row>
    <row r="314" spans="2:3" ht="11.25">
      <c r="B314" s="3"/>
      <c r="C314" s="3"/>
    </row>
    <row r="315" spans="2:3" ht="11.25">
      <c r="B315" s="3"/>
      <c r="C315" s="3"/>
    </row>
    <row r="316" spans="2:3" ht="11.25">
      <c r="B316" s="3"/>
      <c r="C316" s="3"/>
    </row>
    <row r="317" spans="2:3" ht="11.25">
      <c r="B317" s="3"/>
      <c r="C317" s="3"/>
    </row>
    <row r="318" spans="2:3" ht="11.25">
      <c r="B318" s="3"/>
      <c r="C318" s="3"/>
    </row>
    <row r="319" spans="2:3" ht="11.25">
      <c r="B319" s="3"/>
      <c r="C319" s="3"/>
    </row>
    <row r="320" spans="2:3" ht="11.25">
      <c r="B320" s="3"/>
      <c r="C320" s="3"/>
    </row>
    <row r="321" spans="2:3" ht="11.25">
      <c r="B321" s="3"/>
      <c r="C321" s="3"/>
    </row>
    <row r="322" spans="2:3" ht="11.25">
      <c r="B322" s="3"/>
      <c r="C322" s="3"/>
    </row>
    <row r="323" spans="2:3" ht="11.25">
      <c r="B323" s="3"/>
      <c r="C323" s="3"/>
    </row>
    <row r="324" spans="2:3" ht="11.25">
      <c r="B324" s="3"/>
      <c r="C324" s="3"/>
    </row>
    <row r="325" spans="2:3" ht="11.25">
      <c r="B325" s="3"/>
      <c r="C325" s="3"/>
    </row>
    <row r="326" spans="2:3" ht="11.25">
      <c r="B326" s="3"/>
      <c r="C326" s="3"/>
    </row>
    <row r="327" spans="2:3" ht="11.25">
      <c r="B327" s="3"/>
      <c r="C327" s="3"/>
    </row>
    <row r="328" spans="2:3" ht="11.25">
      <c r="B328" s="3"/>
      <c r="C328" s="3"/>
    </row>
    <row r="329" spans="2:3" ht="11.25">
      <c r="B329" s="3"/>
      <c r="C329" s="3"/>
    </row>
    <row r="330" spans="2:3" ht="11.25">
      <c r="B330" s="3"/>
      <c r="C330" s="3"/>
    </row>
    <row r="331" spans="2:3" ht="11.25">
      <c r="B331" s="3"/>
      <c r="C331" s="3"/>
    </row>
    <row r="332" spans="2:3" ht="11.25">
      <c r="B332" s="3"/>
      <c r="C332" s="3"/>
    </row>
    <row r="333" spans="2:3" ht="11.25">
      <c r="B333" s="3"/>
      <c r="C333" s="3"/>
    </row>
    <row r="334" spans="2:3" ht="11.25">
      <c r="B334" s="3"/>
      <c r="C334" s="3"/>
    </row>
    <row r="335" spans="2:3" ht="11.25">
      <c r="B335" s="3"/>
      <c r="C335" s="3"/>
    </row>
    <row r="336" spans="2:3" ht="11.25">
      <c r="B336" s="3"/>
      <c r="C336" s="3"/>
    </row>
    <row r="337" spans="2:3" ht="11.25">
      <c r="B337" s="3"/>
      <c r="C337" s="3"/>
    </row>
    <row r="338" spans="2:3" ht="11.25">
      <c r="B338" s="3"/>
      <c r="C338" s="3"/>
    </row>
    <row r="339" spans="2:3" ht="11.25">
      <c r="B339" s="3"/>
      <c r="C339" s="3"/>
    </row>
    <row r="340" spans="2:3" ht="11.25">
      <c r="B340" s="3"/>
      <c r="C340" s="3"/>
    </row>
    <row r="341" spans="2:3" ht="11.25">
      <c r="B341" s="3"/>
      <c r="C341" s="3"/>
    </row>
    <row r="342" spans="2:3" ht="11.25">
      <c r="B342" s="3"/>
      <c r="C342" s="3"/>
    </row>
    <row r="343" spans="2:3" ht="11.25">
      <c r="B343" s="3"/>
      <c r="C343" s="3"/>
    </row>
    <row r="344" spans="2:3" ht="11.25">
      <c r="B344" s="3"/>
      <c r="C344" s="3"/>
    </row>
    <row r="345" spans="2:3" ht="11.25">
      <c r="B345" s="3"/>
      <c r="C345" s="3"/>
    </row>
    <row r="346" spans="2:3" ht="11.25">
      <c r="B346" s="3"/>
      <c r="C346" s="3"/>
    </row>
    <row r="347" spans="2:3" ht="11.25">
      <c r="B347" s="3"/>
      <c r="C347" s="3"/>
    </row>
    <row r="348" spans="2:3" ht="11.25">
      <c r="B348" s="3"/>
      <c r="C348" s="3"/>
    </row>
    <row r="349" spans="2:3" ht="11.25">
      <c r="B349" s="3"/>
      <c r="C349" s="3"/>
    </row>
    <row r="350" spans="2:3" ht="11.25">
      <c r="B350" s="3"/>
      <c r="C350" s="3"/>
    </row>
    <row r="351" spans="2:3" ht="11.25">
      <c r="B351" s="3"/>
      <c r="C351" s="3"/>
    </row>
    <row r="352" spans="2:3" ht="11.25">
      <c r="B352" s="3"/>
      <c r="C352" s="3"/>
    </row>
    <row r="353" spans="2:3" ht="11.25">
      <c r="B353" s="3"/>
      <c r="C353" s="3"/>
    </row>
    <row r="354" spans="2:3" ht="11.25">
      <c r="B354" s="3"/>
      <c r="C354" s="3"/>
    </row>
    <row r="355" spans="2:3" ht="11.25">
      <c r="B355" s="3"/>
      <c r="C355" s="3"/>
    </row>
    <row r="356" spans="2:3" ht="11.25">
      <c r="B356" s="3"/>
      <c r="C356" s="3"/>
    </row>
    <row r="357" spans="2:3" ht="11.25">
      <c r="B357" s="3"/>
      <c r="C357" s="3"/>
    </row>
    <row r="358" spans="2:3" ht="11.25">
      <c r="B358" s="3"/>
      <c r="C358" s="3"/>
    </row>
    <row r="359" spans="2:3" ht="11.25">
      <c r="B359" s="3"/>
      <c r="C359" s="3"/>
    </row>
    <row r="360" spans="2:3" ht="11.25">
      <c r="B360" s="3"/>
      <c r="C360" s="3"/>
    </row>
    <row r="361" spans="2:3" ht="11.25">
      <c r="B361" s="3"/>
      <c r="C361" s="3"/>
    </row>
    <row r="362" spans="2:3" ht="11.25">
      <c r="B362" s="3"/>
      <c r="C362" s="3"/>
    </row>
    <row r="363" spans="2:3" ht="11.25">
      <c r="B363" s="3"/>
      <c r="C363" s="3"/>
    </row>
    <row r="364" spans="2:3" ht="11.25">
      <c r="B364" s="3"/>
      <c r="C364" s="3"/>
    </row>
    <row r="365" spans="2:3" ht="11.25">
      <c r="B365" s="3"/>
      <c r="C365" s="3"/>
    </row>
    <row r="366" spans="2:3" ht="11.25">
      <c r="B366" s="3"/>
      <c r="C366" s="3"/>
    </row>
    <row r="367" spans="2:3" ht="11.25">
      <c r="B367" s="3"/>
      <c r="C367" s="3"/>
    </row>
    <row r="368" spans="2:3" ht="11.25">
      <c r="B368" s="3"/>
      <c r="C368" s="3"/>
    </row>
    <row r="369" spans="2:3" ht="11.25">
      <c r="B369" s="3"/>
      <c r="C369" s="3"/>
    </row>
    <row r="370" spans="2:3" ht="11.25">
      <c r="B370" s="3"/>
      <c r="C370" s="3"/>
    </row>
    <row r="371" spans="2:3" ht="11.25">
      <c r="B371" s="3"/>
      <c r="C371" s="3"/>
    </row>
    <row r="372" spans="2:3" ht="11.25">
      <c r="B372" s="3"/>
      <c r="C372" s="3"/>
    </row>
    <row r="373" spans="2:3" ht="11.25">
      <c r="B373" s="3"/>
      <c r="C373" s="3"/>
    </row>
    <row r="374" spans="2:3" ht="11.25">
      <c r="B374" s="3"/>
      <c r="C374" s="3"/>
    </row>
    <row r="375" spans="2:3" ht="11.25">
      <c r="B375" s="3"/>
      <c r="C375" s="3"/>
    </row>
    <row r="376" spans="2:3" ht="11.25">
      <c r="B376" s="3"/>
      <c r="C376" s="3"/>
    </row>
    <row r="377" spans="2:3" ht="11.25">
      <c r="B377" s="3"/>
      <c r="C377" s="3"/>
    </row>
    <row r="378" spans="2:3" ht="11.25">
      <c r="B378" s="3"/>
      <c r="C378" s="3"/>
    </row>
    <row r="379" spans="2:3" ht="11.25">
      <c r="B379" s="3"/>
      <c r="C379" s="3"/>
    </row>
    <row r="380" spans="2:3" ht="11.25">
      <c r="B380" s="3"/>
      <c r="C380" s="3"/>
    </row>
    <row r="381" spans="2:3" ht="11.25">
      <c r="B381" s="3"/>
      <c r="C381" s="3"/>
    </row>
    <row r="382" spans="2:3" ht="11.25">
      <c r="B382" s="3"/>
      <c r="C382" s="3"/>
    </row>
    <row r="383" spans="2:3" ht="11.25">
      <c r="B383" s="3"/>
      <c r="C383" s="3"/>
    </row>
    <row r="384" spans="2:3" ht="11.25">
      <c r="B384" s="3"/>
      <c r="C384" s="3"/>
    </row>
    <row r="385" spans="2:3" ht="11.25">
      <c r="B385" s="3"/>
      <c r="C385" s="3"/>
    </row>
    <row r="386" spans="2:3" ht="11.25">
      <c r="B386" s="3"/>
      <c r="C386" s="3"/>
    </row>
    <row r="387" spans="2:3" ht="11.25">
      <c r="B387" s="3"/>
      <c r="C387" s="3"/>
    </row>
    <row r="388" spans="2:3" ht="11.25">
      <c r="B388" s="3"/>
      <c r="C388" s="3"/>
    </row>
    <row r="389" spans="2:3" ht="11.25">
      <c r="B389" s="3"/>
      <c r="C389" s="3"/>
    </row>
    <row r="390" spans="2:3" ht="11.25">
      <c r="B390" s="3"/>
      <c r="C390" s="3"/>
    </row>
    <row r="391" spans="2:3" ht="11.25">
      <c r="B391" s="3"/>
      <c r="C391" s="3"/>
    </row>
    <row r="392" spans="2:3" ht="11.25">
      <c r="B392" s="3"/>
      <c r="C392" s="3"/>
    </row>
    <row r="393" spans="2:3" ht="11.25">
      <c r="B393" s="3"/>
      <c r="C393" s="3"/>
    </row>
    <row r="394" spans="2:3" ht="11.25">
      <c r="B394" s="3"/>
      <c r="C394" s="3"/>
    </row>
    <row r="395" spans="2:3" ht="11.25">
      <c r="B395" s="3"/>
      <c r="C395" s="3"/>
    </row>
    <row r="396" spans="2:3" ht="11.25">
      <c r="B396" s="3"/>
      <c r="C396" s="3"/>
    </row>
    <row r="397" spans="2:3" ht="11.25">
      <c r="B397" s="3"/>
      <c r="C397" s="3"/>
    </row>
    <row r="398" spans="2:3" ht="11.25">
      <c r="B398" s="3"/>
      <c r="C398" s="3"/>
    </row>
    <row r="399" spans="2:3" ht="11.25">
      <c r="B399" s="3"/>
      <c r="C399" s="3"/>
    </row>
  </sheetData>
  <mergeCells count="4">
    <mergeCell ref="A11:D11"/>
    <mergeCell ref="A12:D12"/>
    <mergeCell ref="B13:C13"/>
    <mergeCell ref="A10:D10"/>
  </mergeCells>
  <printOptions/>
  <pageMargins left="1.07" right="0.3937007874015748" top="0.3937007874015748" bottom="0.984251968503937" header="0.41" footer="0.8661417322834646"/>
  <pageSetup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6"/>
  <sheetViews>
    <sheetView workbookViewId="0" topLeftCell="A13">
      <selection activeCell="C15" sqref="C15"/>
    </sheetView>
  </sheetViews>
  <sheetFormatPr defaultColWidth="9.140625" defaultRowHeight="12"/>
  <cols>
    <col min="1" max="1" width="2.8515625" style="2" customWidth="1"/>
    <col min="2" max="2" width="55.8515625" style="2" customWidth="1"/>
    <col min="3" max="3" width="25.8515625" style="2" customWidth="1"/>
    <col min="4" max="4" width="12.8515625" style="2" customWidth="1"/>
    <col min="5" max="16384" width="9.28125" style="2" customWidth="1"/>
  </cols>
  <sheetData>
    <row r="1" spans="1:4" ht="12">
      <c r="A1" s="64"/>
      <c r="B1" s="1"/>
      <c r="C1" s="77" t="s">
        <v>124</v>
      </c>
      <c r="D1" s="1"/>
    </row>
    <row r="2" spans="3:4" ht="12">
      <c r="C2" s="801" t="s">
        <v>562</v>
      </c>
      <c r="D2" s="801"/>
    </row>
    <row r="3" ht="12">
      <c r="C3" s="24" t="s">
        <v>564</v>
      </c>
    </row>
    <row r="4" spans="2:3" ht="12.75">
      <c r="B4" s="4"/>
      <c r="C4" s="77" t="s">
        <v>563</v>
      </c>
    </row>
    <row r="5" spans="2:3" ht="12.75">
      <c r="B5" s="4"/>
      <c r="C5" s="5"/>
    </row>
    <row r="6" spans="2:3" ht="12.75">
      <c r="B6" s="4"/>
      <c r="C6" s="5"/>
    </row>
    <row r="7" ht="11.25"/>
    <row r="11" spans="1:5" ht="12.75">
      <c r="A11" s="799" t="s">
        <v>512</v>
      </c>
      <c r="B11" s="799"/>
      <c r="C11" s="799"/>
      <c r="D11" s="799"/>
      <c r="E11" s="799"/>
    </row>
    <row r="12" spans="1:5" ht="12.75">
      <c r="A12" s="799" t="s">
        <v>470</v>
      </c>
      <c r="B12" s="800"/>
      <c r="C12" s="800"/>
      <c r="D12" s="800"/>
      <c r="E12" s="800"/>
    </row>
    <row r="13" spans="1:5" ht="12.75">
      <c r="A13" s="799"/>
      <c r="B13" s="799"/>
      <c r="C13" s="799"/>
      <c r="D13" s="799"/>
      <c r="E13" s="799"/>
    </row>
    <row r="14" spans="1:5" ht="12.75">
      <c r="A14" s="44"/>
      <c r="B14" s="44"/>
      <c r="C14" s="44"/>
      <c r="D14" s="44"/>
      <c r="E14" s="44"/>
    </row>
    <row r="15" spans="1:5" ht="12.75">
      <c r="A15" s="44"/>
      <c r="B15" s="44"/>
      <c r="C15" s="44"/>
      <c r="D15" s="44"/>
      <c r="E15" s="44"/>
    </row>
    <row r="16" spans="1:5" ht="12.75">
      <c r="A16" s="44"/>
      <c r="B16" s="44"/>
      <c r="C16" s="44"/>
      <c r="D16" s="44"/>
      <c r="E16" s="44"/>
    </row>
    <row r="17" spans="2:3" ht="11.25">
      <c r="B17" s="3"/>
      <c r="C17" s="3"/>
    </row>
    <row r="18" spans="2:4" ht="12.75">
      <c r="B18" s="181" t="s">
        <v>0</v>
      </c>
      <c r="C18" s="181" t="s">
        <v>207</v>
      </c>
      <c r="D18" s="181" t="s">
        <v>125</v>
      </c>
    </row>
    <row r="19" spans="2:4" ht="12.75">
      <c r="B19" s="69" t="s">
        <v>126</v>
      </c>
      <c r="C19" s="68">
        <v>12176953</v>
      </c>
      <c r="D19" s="182">
        <f>C19/C29</f>
        <v>0.4199666439593409</v>
      </c>
    </row>
    <row r="20" spans="2:4" ht="12.75">
      <c r="B20" s="69" t="s">
        <v>127</v>
      </c>
      <c r="C20" s="46">
        <v>11141083</v>
      </c>
      <c r="D20" s="183">
        <f>C20/C29</f>
        <v>0.3842408883061687</v>
      </c>
    </row>
    <row r="21" spans="2:4" ht="12.75">
      <c r="B21" s="271" t="s">
        <v>192</v>
      </c>
      <c r="C21" s="185"/>
      <c r="D21" s="183"/>
    </row>
    <row r="22" spans="2:4" ht="12.75">
      <c r="B22" s="50" t="s">
        <v>193</v>
      </c>
      <c r="C22" s="300">
        <v>2798456</v>
      </c>
      <c r="D22" s="206">
        <f>C22/C29</f>
        <v>0.0965149635206674</v>
      </c>
    </row>
    <row r="23" spans="2:4" ht="12.75">
      <c r="B23" s="270" t="s">
        <v>195</v>
      </c>
      <c r="C23" s="36"/>
      <c r="D23" s="9"/>
    </row>
    <row r="24" spans="2:4" ht="12.75">
      <c r="B24" s="45" t="s">
        <v>128</v>
      </c>
      <c r="C24" s="300"/>
      <c r="D24" s="206"/>
    </row>
    <row r="25" spans="2:4" ht="12.75">
      <c r="B25" s="47" t="s">
        <v>205</v>
      </c>
      <c r="C25" s="301">
        <v>2878556</v>
      </c>
      <c r="D25" s="206">
        <f>C25/C29</f>
        <v>0.09927750421382299</v>
      </c>
    </row>
    <row r="26" spans="2:4" ht="12.75">
      <c r="B26" s="47" t="s">
        <v>447</v>
      </c>
      <c r="C26" s="301"/>
      <c r="D26" s="206"/>
    </row>
    <row r="27" spans="2:4" ht="12.75">
      <c r="B27" s="48" t="s">
        <v>448</v>
      </c>
      <c r="C27" s="218"/>
      <c r="D27" s="184"/>
    </row>
    <row r="28" spans="2:4" ht="12.75">
      <c r="B28" s="207"/>
      <c r="C28" s="185"/>
      <c r="D28" s="208"/>
    </row>
    <row r="29" spans="2:4" ht="12.75">
      <c r="B29" s="186" t="s">
        <v>17</v>
      </c>
      <c r="C29" s="187">
        <f>SUM(C19:C25)</f>
        <v>28995048</v>
      </c>
      <c r="D29" s="188">
        <v>1</v>
      </c>
    </row>
    <row r="30" spans="2:4" ht="12.75">
      <c r="B30" s="106"/>
      <c r="C30" s="106"/>
      <c r="D30" s="12"/>
    </row>
    <row r="31" spans="2:4" ht="12.75">
      <c r="B31" s="106"/>
      <c r="C31" s="106"/>
      <c r="D31" s="12"/>
    </row>
    <row r="32" spans="2:4" ht="12.75">
      <c r="B32" s="106"/>
      <c r="C32" s="106"/>
      <c r="D32" s="12"/>
    </row>
    <row r="33" spans="2:4" ht="12.75">
      <c r="B33" s="106"/>
      <c r="C33" s="106"/>
      <c r="D33" s="12"/>
    </row>
    <row r="34" spans="2:3" ht="11.25">
      <c r="B34" s="3"/>
      <c r="C34" s="3"/>
    </row>
    <row r="35" spans="2:3" ht="11.25">
      <c r="B35" s="3"/>
      <c r="C35" s="3"/>
    </row>
    <row r="36" spans="2:3" ht="11.25">
      <c r="B36" s="3"/>
      <c r="C36" s="3"/>
    </row>
    <row r="37" spans="2:3" ht="11.25">
      <c r="B37" s="3"/>
      <c r="C37" s="3"/>
    </row>
    <row r="38" spans="2:3" ht="11.25">
      <c r="B38" s="3"/>
      <c r="C38" s="3"/>
    </row>
    <row r="39" spans="2:3" ht="11.25">
      <c r="B39" s="3"/>
      <c r="C39" s="3"/>
    </row>
    <row r="40" spans="2:3" ht="11.25">
      <c r="B40" s="3"/>
      <c r="C40" s="3"/>
    </row>
    <row r="41" spans="2:3" ht="11.25">
      <c r="B41" s="3"/>
      <c r="C41" s="3"/>
    </row>
    <row r="42" spans="2:3" ht="11.25">
      <c r="B42" s="3"/>
      <c r="C42" s="3"/>
    </row>
    <row r="43" spans="2:3" ht="11.25">
      <c r="B43" s="3"/>
      <c r="C43" s="3"/>
    </row>
    <row r="44" spans="2:3" ht="11.25">
      <c r="B44" s="3"/>
      <c r="C44" s="3"/>
    </row>
    <row r="45" spans="2:3" ht="11.25">
      <c r="B45" s="3"/>
      <c r="C45" s="3"/>
    </row>
    <row r="46" spans="2:3" ht="11.25">
      <c r="B46" s="3"/>
      <c r="C46" s="3"/>
    </row>
    <row r="47" spans="2:3" ht="11.25">
      <c r="B47" s="3"/>
      <c r="C47" s="3"/>
    </row>
    <row r="48" spans="2:3" ht="11.25">
      <c r="B48" s="3"/>
      <c r="C48" s="3"/>
    </row>
    <row r="49" spans="2:3" ht="11.25">
      <c r="B49" s="3"/>
      <c r="C49" s="3"/>
    </row>
    <row r="50" spans="2:3" ht="11.25">
      <c r="B50" s="3"/>
      <c r="C50" s="3"/>
    </row>
    <row r="51" spans="2:3" ht="11.25">
      <c r="B51" s="3"/>
      <c r="C51" s="3"/>
    </row>
    <row r="52" spans="2:3" ht="11.25">
      <c r="B52" s="3"/>
      <c r="C52" s="3"/>
    </row>
    <row r="53" spans="2:3" ht="11.25">
      <c r="B53" s="3"/>
      <c r="C53" s="3"/>
    </row>
    <row r="54" spans="2:3" ht="11.25">
      <c r="B54" s="3"/>
      <c r="C54" s="3"/>
    </row>
    <row r="55" spans="2:3" ht="11.25">
      <c r="B55" s="3"/>
      <c r="C55" s="3"/>
    </row>
    <row r="56" spans="2:3" ht="11.25">
      <c r="B56" s="3"/>
      <c r="C56" s="3"/>
    </row>
    <row r="57" spans="2:3" ht="11.25">
      <c r="B57" s="3"/>
      <c r="C57" s="3"/>
    </row>
    <row r="58" spans="2:3" ht="11.25">
      <c r="B58" s="3"/>
      <c r="C58" s="3"/>
    </row>
    <row r="59" spans="2:3" ht="11.25">
      <c r="B59" s="3"/>
      <c r="C59" s="3"/>
    </row>
    <row r="60" spans="2:3" ht="11.25">
      <c r="B60" s="3"/>
      <c r="C60" s="3"/>
    </row>
    <row r="61" spans="2:3" ht="11.25">
      <c r="B61" s="3"/>
      <c r="C61" s="3"/>
    </row>
    <row r="62" spans="2:3" ht="11.25">
      <c r="B62" s="3"/>
      <c r="C62" s="3"/>
    </row>
    <row r="63" spans="2:3" ht="11.25">
      <c r="B63" s="3"/>
      <c r="C63" s="3"/>
    </row>
    <row r="64" spans="2:3" ht="11.25">
      <c r="B64" s="3"/>
      <c r="C64" s="3"/>
    </row>
    <row r="65" spans="2:3" ht="11.25">
      <c r="B65" s="3"/>
      <c r="C65" s="3"/>
    </row>
    <row r="66" spans="2:3" ht="11.25">
      <c r="B66" s="3"/>
      <c r="C66" s="3"/>
    </row>
    <row r="67" spans="2:3" ht="11.25">
      <c r="B67" s="3"/>
      <c r="C67" s="3"/>
    </row>
    <row r="68" spans="2:3" ht="11.25">
      <c r="B68" s="3"/>
      <c r="C68" s="3"/>
    </row>
    <row r="69" spans="2:3" ht="11.25">
      <c r="B69" s="3"/>
      <c r="C69" s="3"/>
    </row>
    <row r="70" spans="2:3" ht="11.25">
      <c r="B70" s="3"/>
      <c r="C70" s="3"/>
    </row>
    <row r="71" spans="2:3" ht="11.25">
      <c r="B71" s="3"/>
      <c r="C71" s="3"/>
    </row>
    <row r="72" spans="2:3" ht="11.25">
      <c r="B72" s="3"/>
      <c r="C72" s="3"/>
    </row>
    <row r="73" spans="2:3" ht="11.25">
      <c r="B73" s="3"/>
      <c r="C73" s="3"/>
    </row>
    <row r="74" spans="2:3" ht="11.25">
      <c r="B74" s="3"/>
      <c r="C74" s="3"/>
    </row>
    <row r="75" spans="2:3" ht="11.25">
      <c r="B75" s="3"/>
      <c r="C75" s="3"/>
    </row>
    <row r="76" spans="2:3" ht="11.25">
      <c r="B76" s="3"/>
      <c r="C76" s="3"/>
    </row>
    <row r="77" spans="2:3" ht="11.25">
      <c r="B77" s="3"/>
      <c r="C77" s="3"/>
    </row>
    <row r="78" spans="2:3" ht="11.25">
      <c r="B78" s="3"/>
      <c r="C78" s="3"/>
    </row>
    <row r="79" spans="2:3" ht="11.25">
      <c r="B79" s="3"/>
      <c r="C79" s="3"/>
    </row>
    <row r="80" spans="2:3" ht="11.25">
      <c r="B80" s="3"/>
      <c r="C80" s="3"/>
    </row>
    <row r="81" spans="2:3" ht="11.25">
      <c r="B81" s="3"/>
      <c r="C81" s="3"/>
    </row>
    <row r="82" spans="2:3" ht="11.25">
      <c r="B82" s="3"/>
      <c r="C82" s="3"/>
    </row>
    <row r="83" spans="2:3" ht="11.25">
      <c r="B83" s="3"/>
      <c r="C83" s="3"/>
    </row>
    <row r="84" spans="2:3" ht="11.25">
      <c r="B84" s="3"/>
      <c r="C84" s="3"/>
    </row>
    <row r="85" spans="2:3" ht="11.25">
      <c r="B85" s="3"/>
      <c r="C85" s="3"/>
    </row>
    <row r="86" spans="2:3" ht="11.25">
      <c r="B86" s="3"/>
      <c r="C86" s="3"/>
    </row>
    <row r="87" spans="2:3" ht="11.25">
      <c r="B87" s="3"/>
      <c r="C87" s="3"/>
    </row>
    <row r="88" spans="2:3" ht="11.25">
      <c r="B88" s="3"/>
      <c r="C88" s="3"/>
    </row>
    <row r="89" spans="2:3" ht="11.25">
      <c r="B89" s="3"/>
      <c r="C89" s="3"/>
    </row>
    <row r="90" spans="2:3" ht="11.25">
      <c r="B90" s="3"/>
      <c r="C90" s="3"/>
    </row>
    <row r="91" spans="2:3" ht="11.25">
      <c r="B91" s="3"/>
      <c r="C91" s="3"/>
    </row>
    <row r="92" spans="2:3" ht="11.25">
      <c r="B92" s="3"/>
      <c r="C92" s="3"/>
    </row>
    <row r="93" spans="2:3" ht="11.25">
      <c r="B93" s="3"/>
      <c r="C93" s="3"/>
    </row>
    <row r="94" spans="2:3" ht="11.25">
      <c r="B94" s="3"/>
      <c r="C94" s="3"/>
    </row>
    <row r="95" spans="2:3" ht="11.25">
      <c r="B95" s="3"/>
      <c r="C95" s="3"/>
    </row>
    <row r="96" spans="2:3" ht="11.25">
      <c r="B96" s="3"/>
      <c r="C96" s="3"/>
    </row>
    <row r="97" spans="2:3" ht="11.25">
      <c r="B97" s="3"/>
      <c r="C97" s="3"/>
    </row>
    <row r="98" spans="2:3" ht="11.25">
      <c r="B98" s="3"/>
      <c r="C98" s="3"/>
    </row>
    <row r="99" spans="2:3" ht="11.25">
      <c r="B99" s="3"/>
      <c r="C99" s="3"/>
    </row>
    <row r="100" spans="2:3" ht="11.25">
      <c r="B100" s="3"/>
      <c r="C100" s="3"/>
    </row>
    <row r="101" spans="2:3" ht="11.25">
      <c r="B101" s="3"/>
      <c r="C101" s="3"/>
    </row>
    <row r="102" spans="2:3" ht="11.25">
      <c r="B102" s="3"/>
      <c r="C102" s="3"/>
    </row>
    <row r="103" spans="2:3" ht="11.25">
      <c r="B103" s="3"/>
      <c r="C103" s="3"/>
    </row>
    <row r="104" spans="2:3" ht="11.25">
      <c r="B104" s="3"/>
      <c r="C104" s="3"/>
    </row>
    <row r="105" spans="2:3" ht="11.25">
      <c r="B105" s="3"/>
      <c r="C105" s="3"/>
    </row>
    <row r="106" spans="2:3" ht="11.25">
      <c r="B106" s="3"/>
      <c r="C106" s="3"/>
    </row>
    <row r="107" spans="2:3" ht="11.25">
      <c r="B107" s="3"/>
      <c r="C107" s="3"/>
    </row>
    <row r="108" spans="2:3" ht="11.25">
      <c r="B108" s="3"/>
      <c r="C108" s="3"/>
    </row>
    <row r="109" spans="2:3" ht="11.25">
      <c r="B109" s="3"/>
      <c r="C109" s="3"/>
    </row>
    <row r="110" spans="2:3" ht="11.25">
      <c r="B110" s="3"/>
      <c r="C110" s="3"/>
    </row>
    <row r="111" spans="2:3" ht="11.25">
      <c r="B111" s="3"/>
      <c r="C111" s="3"/>
    </row>
    <row r="112" spans="2:3" ht="11.25">
      <c r="B112" s="3"/>
      <c r="C112" s="3"/>
    </row>
    <row r="113" spans="2:3" ht="11.25">
      <c r="B113" s="3"/>
      <c r="C113" s="3"/>
    </row>
    <row r="114" spans="2:3" ht="11.25">
      <c r="B114" s="3"/>
      <c r="C114" s="3"/>
    </row>
    <row r="115" spans="2:3" ht="11.25">
      <c r="B115" s="3"/>
      <c r="C115" s="3"/>
    </row>
    <row r="116" spans="2:3" ht="11.25">
      <c r="B116" s="3"/>
      <c r="C116" s="3"/>
    </row>
    <row r="117" spans="2:3" ht="11.25">
      <c r="B117" s="3"/>
      <c r="C117" s="3"/>
    </row>
    <row r="118" spans="2:3" ht="11.25">
      <c r="B118" s="3"/>
      <c r="C118" s="3"/>
    </row>
    <row r="119" spans="2:3" ht="11.25">
      <c r="B119" s="3"/>
      <c r="C119" s="3"/>
    </row>
    <row r="120" spans="2:3" ht="11.25">
      <c r="B120" s="3"/>
      <c r="C120" s="3"/>
    </row>
    <row r="121" spans="2:3" ht="11.25">
      <c r="B121" s="3"/>
      <c r="C121" s="3"/>
    </row>
    <row r="122" spans="2:3" ht="11.25">
      <c r="B122" s="3"/>
      <c r="C122" s="3"/>
    </row>
    <row r="123" spans="2:3" ht="11.25">
      <c r="B123" s="3"/>
      <c r="C123" s="3"/>
    </row>
    <row r="124" spans="2:3" ht="11.25">
      <c r="B124" s="3"/>
      <c r="C124" s="3"/>
    </row>
    <row r="125" spans="2:3" ht="11.25">
      <c r="B125" s="3"/>
      <c r="C125" s="3"/>
    </row>
    <row r="126" spans="2:3" ht="11.25">
      <c r="B126" s="3"/>
      <c r="C126" s="3"/>
    </row>
    <row r="127" spans="2:3" ht="11.25">
      <c r="B127" s="3"/>
      <c r="C127" s="3"/>
    </row>
    <row r="128" spans="2:3" ht="11.25">
      <c r="B128" s="3"/>
      <c r="C128" s="3"/>
    </row>
    <row r="129" spans="2:3" ht="11.25">
      <c r="B129" s="3"/>
      <c r="C129" s="3"/>
    </row>
    <row r="130" spans="2:3" ht="11.25">
      <c r="B130" s="3"/>
      <c r="C130" s="3"/>
    </row>
    <row r="131" spans="2:3" ht="11.25">
      <c r="B131" s="3"/>
      <c r="C131" s="3"/>
    </row>
    <row r="132" spans="2:3" ht="11.25">
      <c r="B132" s="3"/>
      <c r="C132" s="3"/>
    </row>
    <row r="133" spans="2:3" ht="11.25">
      <c r="B133" s="3"/>
      <c r="C133" s="3"/>
    </row>
    <row r="134" spans="2:3" ht="11.25">
      <c r="B134" s="3"/>
      <c r="C134" s="3"/>
    </row>
    <row r="135" spans="2:3" ht="11.25">
      <c r="B135" s="3"/>
      <c r="C135" s="3"/>
    </row>
    <row r="136" spans="2:3" ht="11.25">
      <c r="B136" s="3"/>
      <c r="C136" s="3"/>
    </row>
    <row r="137" spans="2:3" ht="11.25">
      <c r="B137" s="3"/>
      <c r="C137" s="3"/>
    </row>
    <row r="138" spans="2:3" ht="11.25">
      <c r="B138" s="3"/>
      <c r="C138" s="3"/>
    </row>
    <row r="139" spans="2:3" ht="11.25">
      <c r="B139" s="3"/>
      <c r="C139" s="3"/>
    </row>
    <row r="140" spans="2:3" ht="11.25">
      <c r="B140" s="3"/>
      <c r="C140" s="3"/>
    </row>
    <row r="141" spans="2:3" ht="11.25">
      <c r="B141" s="3"/>
      <c r="C141" s="3"/>
    </row>
    <row r="142" spans="2:3" ht="11.25">
      <c r="B142" s="3"/>
      <c r="C142" s="3"/>
    </row>
    <row r="143" spans="2:3" ht="11.25">
      <c r="B143" s="3"/>
      <c r="C143" s="3"/>
    </row>
    <row r="144" spans="2:3" ht="11.25">
      <c r="B144" s="3"/>
      <c r="C144" s="3"/>
    </row>
    <row r="145" spans="2:3" ht="11.25">
      <c r="B145" s="3"/>
      <c r="C145" s="3"/>
    </row>
    <row r="146" spans="2:3" ht="11.25">
      <c r="B146" s="3"/>
      <c r="C146" s="3"/>
    </row>
    <row r="147" spans="2:3" ht="11.25">
      <c r="B147" s="3"/>
      <c r="C147" s="3"/>
    </row>
    <row r="148" spans="2:3" ht="11.25">
      <c r="B148" s="3"/>
      <c r="C148" s="3"/>
    </row>
    <row r="149" spans="2:3" ht="11.25">
      <c r="B149" s="3"/>
      <c r="C149" s="3"/>
    </row>
    <row r="150" spans="2:3" ht="11.25">
      <c r="B150" s="3"/>
      <c r="C150" s="3"/>
    </row>
    <row r="151" spans="2:3" ht="11.25">
      <c r="B151" s="3"/>
      <c r="C151" s="3"/>
    </row>
    <row r="152" spans="2:3" ht="11.25">
      <c r="B152" s="3"/>
      <c r="C152" s="3"/>
    </row>
    <row r="153" spans="2:3" ht="11.25">
      <c r="B153" s="3"/>
      <c r="C153" s="3"/>
    </row>
    <row r="154" spans="2:3" ht="11.25">
      <c r="B154" s="3"/>
      <c r="C154" s="3"/>
    </row>
    <row r="155" spans="2:3" ht="11.25">
      <c r="B155" s="3"/>
      <c r="C155" s="3"/>
    </row>
    <row r="156" spans="2:3" ht="11.25">
      <c r="B156" s="3"/>
      <c r="C156" s="3"/>
    </row>
    <row r="157" spans="2:3" ht="11.25">
      <c r="B157" s="3"/>
      <c r="C157" s="3"/>
    </row>
    <row r="158" spans="2:3" ht="11.25">
      <c r="B158" s="3"/>
      <c r="C158" s="3"/>
    </row>
    <row r="159" spans="2:3" ht="11.25">
      <c r="B159" s="3"/>
      <c r="C159" s="3"/>
    </row>
    <row r="160" spans="2:3" ht="11.25">
      <c r="B160" s="3"/>
      <c r="C160" s="3"/>
    </row>
    <row r="161" spans="2:3" ht="11.25">
      <c r="B161" s="3"/>
      <c r="C161" s="3"/>
    </row>
    <row r="162" spans="2:3" ht="11.25">
      <c r="B162" s="3"/>
      <c r="C162" s="3"/>
    </row>
    <row r="163" spans="2:3" ht="11.25">
      <c r="B163" s="3"/>
      <c r="C163" s="3"/>
    </row>
    <row r="164" spans="2:3" ht="11.25">
      <c r="B164" s="3"/>
      <c r="C164" s="3"/>
    </row>
    <row r="165" spans="2:3" ht="11.25">
      <c r="B165" s="3"/>
      <c r="C165" s="3"/>
    </row>
    <row r="166" spans="2:3" ht="11.25">
      <c r="B166" s="3"/>
      <c r="C166" s="3"/>
    </row>
    <row r="167" spans="2:3" ht="11.25">
      <c r="B167" s="3"/>
      <c r="C167" s="3"/>
    </row>
    <row r="168" spans="2:3" ht="11.25">
      <c r="B168" s="3"/>
      <c r="C168" s="3"/>
    </row>
    <row r="169" spans="2:3" ht="11.25">
      <c r="B169" s="3"/>
      <c r="C169" s="3"/>
    </row>
    <row r="170" spans="2:3" ht="11.25">
      <c r="B170" s="3"/>
      <c r="C170" s="3"/>
    </row>
    <row r="171" spans="2:3" ht="11.25">
      <c r="B171" s="3"/>
      <c r="C171" s="3"/>
    </row>
    <row r="172" spans="2:3" ht="11.25">
      <c r="B172" s="3"/>
      <c r="C172" s="3"/>
    </row>
    <row r="173" spans="2:3" ht="11.25">
      <c r="B173" s="3"/>
      <c r="C173" s="3"/>
    </row>
    <row r="174" spans="2:3" ht="11.25">
      <c r="B174" s="3"/>
      <c r="C174" s="3"/>
    </row>
    <row r="175" spans="2:3" ht="11.25">
      <c r="B175" s="3"/>
      <c r="C175" s="3"/>
    </row>
    <row r="176" spans="2:3" ht="11.25">
      <c r="B176" s="3"/>
      <c r="C176" s="3"/>
    </row>
    <row r="177" spans="2:3" ht="11.25">
      <c r="B177" s="3"/>
      <c r="C177" s="3"/>
    </row>
    <row r="178" spans="2:3" ht="11.25">
      <c r="B178" s="3"/>
      <c r="C178" s="3"/>
    </row>
    <row r="179" spans="2:3" ht="11.25">
      <c r="B179" s="3"/>
      <c r="C179" s="3"/>
    </row>
    <row r="180" spans="2:3" ht="11.25">
      <c r="B180" s="3"/>
      <c r="C180" s="3"/>
    </row>
    <row r="181" spans="2:3" ht="11.25">
      <c r="B181" s="3"/>
      <c r="C181" s="3"/>
    </row>
    <row r="182" spans="2:3" ht="11.25">
      <c r="B182" s="3"/>
      <c r="C182" s="3"/>
    </row>
    <row r="183" spans="2:3" ht="11.25">
      <c r="B183" s="3"/>
      <c r="C183" s="3"/>
    </row>
    <row r="184" spans="2:3" ht="11.25">
      <c r="B184" s="3"/>
      <c r="C184" s="3"/>
    </row>
    <row r="185" spans="2:3" ht="11.25">
      <c r="B185" s="3"/>
      <c r="C185" s="3"/>
    </row>
    <row r="186" spans="2:3" ht="11.25">
      <c r="B186" s="3"/>
      <c r="C186" s="3"/>
    </row>
    <row r="187" spans="2:3" ht="11.25">
      <c r="B187" s="3"/>
      <c r="C187" s="3"/>
    </row>
    <row r="188" spans="2:3" ht="11.25">
      <c r="B188" s="3"/>
      <c r="C188" s="3"/>
    </row>
    <row r="189" spans="2:3" ht="11.25">
      <c r="B189" s="3"/>
      <c r="C189" s="3"/>
    </row>
    <row r="190" spans="2:3" ht="11.25">
      <c r="B190" s="3"/>
      <c r="C190" s="3"/>
    </row>
    <row r="191" spans="2:3" ht="11.25">
      <c r="B191" s="3"/>
      <c r="C191" s="3"/>
    </row>
    <row r="192" spans="2:3" ht="11.25">
      <c r="B192" s="3"/>
      <c r="C192" s="3"/>
    </row>
    <row r="193" spans="2:3" ht="11.25">
      <c r="B193" s="3"/>
      <c r="C193" s="3"/>
    </row>
    <row r="194" spans="2:3" ht="11.25">
      <c r="B194" s="3"/>
      <c r="C194" s="3"/>
    </row>
    <row r="195" spans="2:3" ht="11.25">
      <c r="B195" s="3"/>
      <c r="C195" s="3"/>
    </row>
    <row r="196" spans="2:3" ht="11.25">
      <c r="B196" s="3"/>
      <c r="C196" s="3"/>
    </row>
    <row r="197" spans="2:3" ht="11.25">
      <c r="B197" s="3"/>
      <c r="C197" s="3"/>
    </row>
    <row r="198" spans="2:3" ht="11.25">
      <c r="B198" s="3"/>
      <c r="C198" s="3"/>
    </row>
    <row r="199" spans="2:3" ht="11.25">
      <c r="B199" s="3"/>
      <c r="C199" s="3"/>
    </row>
    <row r="200" spans="2:3" ht="11.25">
      <c r="B200" s="3"/>
      <c r="C200" s="3"/>
    </row>
    <row r="201" spans="2:3" ht="11.25">
      <c r="B201" s="3"/>
      <c r="C201" s="3"/>
    </row>
    <row r="202" spans="2:3" ht="11.25">
      <c r="B202" s="3"/>
      <c r="C202" s="3"/>
    </row>
    <row r="203" spans="2:3" ht="11.25">
      <c r="B203" s="3"/>
      <c r="C203" s="3"/>
    </row>
    <row r="204" spans="2:3" ht="11.25">
      <c r="B204" s="3"/>
      <c r="C204" s="3"/>
    </row>
    <row r="205" spans="2:3" ht="11.25">
      <c r="B205" s="3"/>
      <c r="C205" s="3"/>
    </row>
    <row r="206" spans="2:3" ht="11.25">
      <c r="B206" s="3"/>
      <c r="C206" s="3"/>
    </row>
    <row r="207" spans="2:3" ht="11.25">
      <c r="B207" s="3"/>
      <c r="C207" s="3"/>
    </row>
    <row r="208" spans="2:3" ht="11.25">
      <c r="B208" s="3"/>
      <c r="C208" s="3"/>
    </row>
    <row r="209" spans="2:3" ht="11.25">
      <c r="B209" s="3"/>
      <c r="C209" s="3"/>
    </row>
    <row r="210" spans="2:3" ht="11.25">
      <c r="B210" s="3"/>
      <c r="C210" s="3"/>
    </row>
    <row r="211" spans="2:3" ht="11.25">
      <c r="B211" s="3"/>
      <c r="C211" s="3"/>
    </row>
    <row r="212" spans="2:3" ht="11.25">
      <c r="B212" s="3"/>
      <c r="C212" s="3"/>
    </row>
    <row r="213" spans="2:3" ht="11.25">
      <c r="B213" s="3"/>
      <c r="C213" s="3"/>
    </row>
    <row r="214" spans="2:3" ht="11.25">
      <c r="B214" s="3"/>
      <c r="C214" s="3"/>
    </row>
    <row r="215" spans="2:3" ht="11.25">
      <c r="B215" s="3"/>
      <c r="C215" s="3"/>
    </row>
    <row r="216" spans="2:3" ht="11.25">
      <c r="B216" s="3"/>
      <c r="C216" s="3"/>
    </row>
    <row r="217" spans="2:3" ht="11.25">
      <c r="B217" s="3"/>
      <c r="C217" s="3"/>
    </row>
    <row r="218" spans="2:3" ht="11.25">
      <c r="B218" s="3"/>
      <c r="C218" s="3"/>
    </row>
    <row r="219" spans="2:3" ht="11.25">
      <c r="B219" s="3"/>
      <c r="C219" s="3"/>
    </row>
    <row r="220" spans="2:3" ht="11.25">
      <c r="B220" s="3"/>
      <c r="C220" s="3"/>
    </row>
    <row r="221" spans="2:3" ht="11.25">
      <c r="B221" s="3"/>
      <c r="C221" s="3"/>
    </row>
    <row r="222" spans="2:3" ht="11.25">
      <c r="B222" s="3"/>
      <c r="C222" s="3"/>
    </row>
    <row r="223" spans="2:3" ht="11.25">
      <c r="B223" s="3"/>
      <c r="C223" s="3"/>
    </row>
    <row r="224" spans="2:3" ht="11.25">
      <c r="B224" s="3"/>
      <c r="C224" s="3"/>
    </row>
    <row r="225" spans="2:3" ht="11.25">
      <c r="B225" s="3"/>
      <c r="C225" s="3"/>
    </row>
    <row r="226" spans="2:3" ht="11.25">
      <c r="B226" s="3"/>
      <c r="C226" s="3"/>
    </row>
    <row r="227" spans="2:3" ht="11.25">
      <c r="B227" s="3"/>
      <c r="C227" s="3"/>
    </row>
    <row r="228" spans="2:3" ht="11.25">
      <c r="B228" s="3"/>
      <c r="C228" s="3"/>
    </row>
    <row r="229" spans="2:3" ht="11.25">
      <c r="B229" s="3"/>
      <c r="C229" s="3"/>
    </row>
    <row r="230" spans="2:3" ht="11.25">
      <c r="B230" s="3"/>
      <c r="C230" s="3"/>
    </row>
    <row r="231" spans="2:3" ht="11.25">
      <c r="B231" s="3"/>
      <c r="C231" s="3"/>
    </row>
    <row r="232" spans="2:3" ht="11.25">
      <c r="B232" s="3"/>
      <c r="C232" s="3"/>
    </row>
    <row r="233" spans="2:3" ht="11.25">
      <c r="B233" s="3"/>
      <c r="C233" s="3"/>
    </row>
    <row r="234" spans="2:3" ht="11.25">
      <c r="B234" s="3"/>
      <c r="C234" s="3"/>
    </row>
    <row r="235" spans="2:3" ht="11.25">
      <c r="B235" s="3"/>
      <c r="C235" s="3"/>
    </row>
    <row r="236" spans="2:3" ht="11.25">
      <c r="B236" s="3"/>
      <c r="C236" s="3"/>
    </row>
    <row r="237" spans="2:3" ht="11.25">
      <c r="B237" s="3"/>
      <c r="C237" s="3"/>
    </row>
    <row r="238" spans="2:3" ht="11.25">
      <c r="B238" s="3"/>
      <c r="C238" s="3"/>
    </row>
    <row r="239" spans="2:3" ht="11.25">
      <c r="B239" s="3"/>
      <c r="C239" s="3"/>
    </row>
    <row r="240" spans="2:3" ht="11.25">
      <c r="B240" s="3"/>
      <c r="C240" s="3"/>
    </row>
    <row r="241" spans="2:3" ht="11.25">
      <c r="B241" s="3"/>
      <c r="C241" s="3"/>
    </row>
    <row r="242" spans="2:3" ht="11.25">
      <c r="B242" s="3"/>
      <c r="C242" s="3"/>
    </row>
    <row r="243" spans="2:3" ht="11.25">
      <c r="B243" s="3"/>
      <c r="C243" s="3"/>
    </row>
    <row r="244" spans="2:3" ht="11.25">
      <c r="B244" s="3"/>
      <c r="C244" s="3"/>
    </row>
    <row r="245" spans="2:3" ht="11.25">
      <c r="B245" s="3"/>
      <c r="C245" s="3"/>
    </row>
    <row r="246" spans="2:3" ht="11.25">
      <c r="B246" s="3"/>
      <c r="C246" s="3"/>
    </row>
  </sheetData>
  <mergeCells count="4">
    <mergeCell ref="A11:E11"/>
    <mergeCell ref="A12:E12"/>
    <mergeCell ref="A13:E13"/>
    <mergeCell ref="C2:D2"/>
  </mergeCells>
  <printOptions/>
  <pageMargins left="1.33" right="0.3937007874015748" top="0.3937007874015748" bottom="0.984251968503937" header="0.41" footer="0.8661417322834646"/>
  <pageSetup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C40">
      <selection activeCell="E7" sqref="E7"/>
    </sheetView>
  </sheetViews>
  <sheetFormatPr defaultColWidth="9.140625" defaultRowHeight="12"/>
  <cols>
    <col min="1" max="1" width="15.8515625" style="2" customWidth="1"/>
    <col min="2" max="2" width="5.8515625" style="2" customWidth="1"/>
    <col min="3" max="3" width="53.8515625" style="2" customWidth="1"/>
    <col min="4" max="4" width="20.7109375" style="2" customWidth="1"/>
    <col min="5" max="5" width="21.8515625" style="2" customWidth="1"/>
    <col min="6" max="6" width="10.28125" style="2" customWidth="1"/>
    <col min="7" max="16384" width="9.28125" style="2" customWidth="1"/>
  </cols>
  <sheetData>
    <row r="1" spans="1:5" ht="12">
      <c r="A1" s="64"/>
      <c r="B1" s="1"/>
      <c r="C1" s="1"/>
      <c r="E1" s="77" t="s">
        <v>66</v>
      </c>
    </row>
    <row r="2" ht="12">
      <c r="E2" s="296" t="s">
        <v>562</v>
      </c>
    </row>
    <row r="3" ht="12">
      <c r="E3" s="24" t="s">
        <v>564</v>
      </c>
    </row>
    <row r="4" spans="3:5" ht="12.75">
      <c r="C4" s="4"/>
      <c r="E4" s="77" t="s">
        <v>563</v>
      </c>
    </row>
    <row r="5" spans="3:4" ht="12.75">
      <c r="C5" s="4"/>
      <c r="D5" s="5"/>
    </row>
    <row r="6" spans="3:4" ht="12.75">
      <c r="C6" s="4"/>
      <c r="D6" s="5"/>
    </row>
    <row r="7" spans="3:4" ht="12.75">
      <c r="C7" s="4"/>
      <c r="D7" s="5"/>
    </row>
    <row r="8" spans="3:4" ht="12.75">
      <c r="C8" s="4"/>
      <c r="D8" s="5"/>
    </row>
    <row r="10" spans="1:5" ht="12.75">
      <c r="A10" s="799" t="s">
        <v>506</v>
      </c>
      <c r="B10" s="799"/>
      <c r="C10" s="799"/>
      <c r="D10" s="799"/>
      <c r="E10" s="799"/>
    </row>
    <row r="11" spans="1:5" ht="12.75">
      <c r="A11" s="799" t="s">
        <v>507</v>
      </c>
      <c r="B11" s="799"/>
      <c r="C11" s="799"/>
      <c r="D11" s="799"/>
      <c r="E11" s="799"/>
    </row>
    <row r="12" spans="1:5" ht="12.75">
      <c r="A12" s="799" t="s">
        <v>508</v>
      </c>
      <c r="B12" s="800"/>
      <c r="C12" s="800"/>
      <c r="D12" s="800"/>
      <c r="E12" s="800"/>
    </row>
    <row r="13" spans="1:5" ht="12.75">
      <c r="A13" s="799" t="s">
        <v>68</v>
      </c>
      <c r="B13" s="799"/>
      <c r="C13" s="799"/>
      <c r="D13" s="799"/>
      <c r="E13" s="799"/>
    </row>
    <row r="14" spans="1:5" ht="12.75">
      <c r="A14" s="44"/>
      <c r="B14" s="44"/>
      <c r="C14" s="44"/>
      <c r="D14" s="44"/>
      <c r="E14" s="44"/>
    </row>
    <row r="15" spans="1:5" ht="12.75">
      <c r="A15" s="44"/>
      <c r="B15" s="44"/>
      <c r="C15" s="44"/>
      <c r="D15" s="44"/>
      <c r="E15" s="44"/>
    </row>
    <row r="16" spans="2:3" ht="12.75">
      <c r="B16" s="803" t="s">
        <v>172</v>
      </c>
      <c r="C16" s="804"/>
    </row>
    <row r="18" spans="1:6" ht="33.75">
      <c r="A18" s="78"/>
      <c r="B18" s="255" t="s">
        <v>48</v>
      </c>
      <c r="C18" s="255" t="s">
        <v>49</v>
      </c>
      <c r="D18" s="255" t="s">
        <v>114</v>
      </c>
      <c r="E18" s="280" t="s">
        <v>501</v>
      </c>
      <c r="F18" s="279" t="s">
        <v>505</v>
      </c>
    </row>
    <row r="19" spans="2:6" ht="12">
      <c r="B19" s="7"/>
      <c r="C19" s="7"/>
      <c r="D19" s="59" t="s">
        <v>206</v>
      </c>
      <c r="E19" s="59" t="s">
        <v>206</v>
      </c>
      <c r="F19" s="35" t="s">
        <v>500</v>
      </c>
    </row>
    <row r="20" spans="2:6" ht="12">
      <c r="B20" s="88">
        <v>750</v>
      </c>
      <c r="C20" s="290" t="s">
        <v>212</v>
      </c>
      <c r="D20" s="282">
        <f>SUM(D21:D23)</f>
        <v>192600</v>
      </c>
      <c r="E20" s="282">
        <f>SUM(E21:E23)</f>
        <v>192600</v>
      </c>
      <c r="F20" s="289">
        <f>E20/D20%</f>
        <v>100</v>
      </c>
    </row>
    <row r="21" spans="2:6" ht="12">
      <c r="B21" s="60"/>
      <c r="C21" s="237" t="s">
        <v>218</v>
      </c>
      <c r="D21" s="291">
        <v>137000</v>
      </c>
      <c r="E21" s="198">
        <v>137000</v>
      </c>
      <c r="F21" s="284">
        <f>E21/D21%</f>
        <v>100</v>
      </c>
    </row>
    <row r="22" spans="2:6" ht="12">
      <c r="B22" s="60"/>
      <c r="C22" s="167" t="s">
        <v>219</v>
      </c>
      <c r="D22" s="291"/>
      <c r="E22" s="198"/>
      <c r="F22" s="284"/>
    </row>
    <row r="23" spans="2:6" ht="12">
      <c r="B23" s="60"/>
      <c r="C23" s="237" t="s">
        <v>403</v>
      </c>
      <c r="D23" s="293">
        <v>55600</v>
      </c>
      <c r="E23" s="242">
        <v>55600</v>
      </c>
      <c r="F23" s="285">
        <f>E23/D23%</f>
        <v>100</v>
      </c>
    </row>
    <row r="24" spans="2:6" ht="12">
      <c r="B24" s="88">
        <v>751</v>
      </c>
      <c r="C24" s="88" t="s">
        <v>294</v>
      </c>
      <c r="D24" s="281">
        <f>SUM(D26:D28)</f>
        <v>59584</v>
      </c>
      <c r="E24" s="281">
        <f>SUM(E26:E28)</f>
        <v>39807</v>
      </c>
      <c r="F24" s="292">
        <f>E24/D24%</f>
        <v>66.80820354457572</v>
      </c>
    </row>
    <row r="25" spans="2:6" ht="12">
      <c r="B25" s="60"/>
      <c r="C25" s="60" t="s">
        <v>220</v>
      </c>
      <c r="D25" s="203"/>
      <c r="E25" s="168"/>
      <c r="F25" s="284"/>
    </row>
    <row r="26" spans="2:6" ht="12">
      <c r="B26" s="60"/>
      <c r="C26" s="89" t="s">
        <v>67</v>
      </c>
      <c r="D26" s="92">
        <v>3264</v>
      </c>
      <c r="E26" s="170">
        <v>3264</v>
      </c>
      <c r="F26" s="284">
        <f>E26/D26%</f>
        <v>100</v>
      </c>
    </row>
    <row r="27" spans="2:6" ht="12">
      <c r="B27" s="60"/>
      <c r="C27" s="90" t="s">
        <v>359</v>
      </c>
      <c r="D27" s="92"/>
      <c r="E27" s="170"/>
      <c r="F27" s="284"/>
    </row>
    <row r="28" spans="2:6" ht="12">
      <c r="B28" s="87"/>
      <c r="C28" s="160" t="s">
        <v>509</v>
      </c>
      <c r="D28" s="95">
        <v>56320</v>
      </c>
      <c r="E28" s="171">
        <v>36543</v>
      </c>
      <c r="F28" s="284">
        <f>E28/D28%</f>
        <v>64.88458806818181</v>
      </c>
    </row>
    <row r="29" spans="2:6" ht="12">
      <c r="B29" s="88">
        <v>801</v>
      </c>
      <c r="C29" s="88" t="s">
        <v>2</v>
      </c>
      <c r="D29" s="91">
        <v>6375</v>
      </c>
      <c r="E29" s="209">
        <v>6375</v>
      </c>
      <c r="F29" s="289">
        <f>E29/D29%</f>
        <v>100</v>
      </c>
    </row>
    <row r="30" spans="2:6" ht="12">
      <c r="B30" s="16"/>
      <c r="C30" s="89" t="s">
        <v>622</v>
      </c>
      <c r="D30" s="92"/>
      <c r="E30" s="209"/>
      <c r="F30" s="284"/>
    </row>
    <row r="31" spans="2:6" ht="12">
      <c r="B31" s="87"/>
      <c r="C31" s="160"/>
      <c r="D31" s="95"/>
      <c r="E31" s="209"/>
      <c r="F31" s="285"/>
    </row>
    <row r="32" spans="2:6" ht="12">
      <c r="B32" s="60">
        <v>853</v>
      </c>
      <c r="C32" s="60" t="s">
        <v>4</v>
      </c>
      <c r="D32" s="139">
        <f>SUM(D33:D43)</f>
        <v>2232570</v>
      </c>
      <c r="E32" s="281">
        <f>SUM(E33:E43)</f>
        <v>2221715</v>
      </c>
      <c r="F32" s="292">
        <f>E32/D32%</f>
        <v>99.51378904132905</v>
      </c>
    </row>
    <row r="33" spans="2:6" ht="12">
      <c r="B33" s="60"/>
      <c r="C33" s="89" t="s">
        <v>290</v>
      </c>
      <c r="D33" s="93">
        <v>92000</v>
      </c>
      <c r="E33" s="170">
        <v>92000</v>
      </c>
      <c r="F33" s="284">
        <f>E33/D33%</f>
        <v>100</v>
      </c>
    </row>
    <row r="34" spans="2:6" ht="12">
      <c r="B34" s="60"/>
      <c r="C34" s="89" t="s">
        <v>404</v>
      </c>
      <c r="D34" s="93">
        <v>69000</v>
      </c>
      <c r="E34" s="170">
        <v>58145</v>
      </c>
      <c r="F34" s="284">
        <f>E34/D34%</f>
        <v>84.26811594202898</v>
      </c>
    </row>
    <row r="35" spans="2:6" ht="12">
      <c r="B35" s="60"/>
      <c r="C35" s="89" t="s">
        <v>222</v>
      </c>
      <c r="D35" s="93">
        <v>1488320</v>
      </c>
      <c r="E35" s="170">
        <v>1488320</v>
      </c>
      <c r="F35" s="284">
        <f>E35/D35%</f>
        <v>100</v>
      </c>
    </row>
    <row r="36" spans="2:6" ht="12">
      <c r="B36" s="214"/>
      <c r="C36" s="167" t="s">
        <v>401</v>
      </c>
      <c r="D36" s="138"/>
      <c r="E36" s="170"/>
      <c r="F36" s="284"/>
    </row>
    <row r="37" spans="2:6" ht="12">
      <c r="B37" s="60"/>
      <c r="C37" s="89" t="s">
        <v>223</v>
      </c>
      <c r="D37" s="93">
        <v>234900</v>
      </c>
      <c r="E37" s="170">
        <v>234900</v>
      </c>
      <c r="F37" s="284">
        <f>E37/D37%</f>
        <v>100</v>
      </c>
    </row>
    <row r="38" spans="2:6" ht="12">
      <c r="B38" s="60"/>
      <c r="C38" s="90" t="s">
        <v>224</v>
      </c>
      <c r="D38" s="93"/>
      <c r="E38" s="170"/>
      <c r="F38" s="284"/>
    </row>
    <row r="39" spans="2:6" ht="12">
      <c r="B39" s="60"/>
      <c r="C39" s="89" t="s">
        <v>225</v>
      </c>
      <c r="D39" s="93">
        <v>281000</v>
      </c>
      <c r="E39" s="170">
        <v>281000</v>
      </c>
      <c r="F39" s="284">
        <f>E39/D39%</f>
        <v>100</v>
      </c>
    </row>
    <row r="40" spans="2:6" ht="12">
      <c r="B40" s="60"/>
      <c r="C40" s="90" t="s">
        <v>226</v>
      </c>
      <c r="D40" s="93"/>
      <c r="E40" s="170"/>
      <c r="F40" s="284"/>
    </row>
    <row r="41" spans="2:6" ht="12">
      <c r="B41" s="60"/>
      <c r="C41" s="89" t="s">
        <v>360</v>
      </c>
      <c r="D41" s="93">
        <v>59700</v>
      </c>
      <c r="E41" s="170">
        <v>59700</v>
      </c>
      <c r="F41" s="284">
        <f>E41/D41%</f>
        <v>100</v>
      </c>
    </row>
    <row r="42" spans="2:6" ht="12">
      <c r="B42" s="60"/>
      <c r="C42" s="90" t="s">
        <v>361</v>
      </c>
      <c r="D42" s="93"/>
      <c r="E42" s="170"/>
      <c r="F42" s="284"/>
    </row>
    <row r="43" spans="2:6" ht="12">
      <c r="B43" s="87"/>
      <c r="C43" s="160" t="s">
        <v>623</v>
      </c>
      <c r="D43" s="141">
        <v>7650</v>
      </c>
      <c r="E43" s="171">
        <v>7650</v>
      </c>
      <c r="F43" s="284">
        <f>E43/D43%</f>
        <v>100</v>
      </c>
    </row>
    <row r="44" spans="2:6" ht="12">
      <c r="B44" s="60">
        <v>900</v>
      </c>
      <c r="C44" s="60" t="s">
        <v>227</v>
      </c>
      <c r="D44" s="139">
        <v>409000</v>
      </c>
      <c r="E44" s="282">
        <v>408059</v>
      </c>
      <c r="F44" s="289">
        <f>E44/D44%</f>
        <v>99.76992665036674</v>
      </c>
    </row>
    <row r="45" spans="2:6" ht="12">
      <c r="B45" s="60"/>
      <c r="C45" s="89" t="s">
        <v>362</v>
      </c>
      <c r="D45" s="93"/>
      <c r="E45" s="209"/>
      <c r="F45" s="284"/>
    </row>
    <row r="46" spans="2:6" ht="12">
      <c r="B46" s="87"/>
      <c r="C46" s="94"/>
      <c r="D46" s="95"/>
      <c r="E46" s="283"/>
      <c r="F46" s="285"/>
    </row>
    <row r="47" spans="2:6" ht="12.75">
      <c r="B47" s="96"/>
      <c r="C47" s="97"/>
      <c r="D47" s="98"/>
      <c r="E47" s="54"/>
      <c r="F47" s="286"/>
    </row>
    <row r="48" spans="3:6" ht="12.75">
      <c r="C48" s="99" t="s">
        <v>84</v>
      </c>
      <c r="D48" s="100">
        <f>SUM(D20,D24,D29,D32,D44,)</f>
        <v>2900129</v>
      </c>
      <c r="E48" s="23">
        <f>SUM(E20,E24,E29,E32,E44,)</f>
        <v>2868556</v>
      </c>
      <c r="F48" s="287">
        <f>E48/D48%</f>
        <v>98.91132428936781</v>
      </c>
    </row>
    <row r="49" ht="12">
      <c r="D49" s="54"/>
    </row>
    <row r="50" spans="2:4" ht="12">
      <c r="B50" s="3"/>
      <c r="C50" s="3"/>
      <c r="D50" s="55"/>
    </row>
    <row r="51" spans="2:5" ht="12.75">
      <c r="B51" s="802" t="s">
        <v>583</v>
      </c>
      <c r="C51" s="802"/>
      <c r="D51" s="802"/>
      <c r="E51" s="802"/>
    </row>
    <row r="52" spans="2:4" ht="11.25">
      <c r="B52" s="3"/>
      <c r="C52" s="3"/>
      <c r="D52" s="3"/>
    </row>
    <row r="53" spans="2:4" ht="11.25">
      <c r="B53" s="3"/>
      <c r="C53" s="3"/>
      <c r="D53" s="3"/>
    </row>
    <row r="54" spans="2:6" ht="33.75">
      <c r="B54" s="6" t="s">
        <v>48</v>
      </c>
      <c r="C54" s="6" t="s">
        <v>49</v>
      </c>
      <c r="D54" s="255" t="s">
        <v>114</v>
      </c>
      <c r="E54" s="280" t="s">
        <v>501</v>
      </c>
      <c r="F54" s="279" t="s">
        <v>505</v>
      </c>
    </row>
    <row r="55" spans="2:6" ht="12">
      <c r="B55" s="7"/>
      <c r="C55" s="7"/>
      <c r="D55" s="8" t="s">
        <v>206</v>
      </c>
      <c r="E55" s="8" t="s">
        <v>206</v>
      </c>
      <c r="F55" s="7" t="s">
        <v>500</v>
      </c>
    </row>
    <row r="56" spans="2:6" ht="12">
      <c r="B56" s="88">
        <v>710</v>
      </c>
      <c r="C56" s="88" t="s">
        <v>272</v>
      </c>
      <c r="D56" s="91">
        <v>10000</v>
      </c>
      <c r="E56" s="281">
        <v>10000</v>
      </c>
      <c r="F56" s="288">
        <f>E56/D56%</f>
        <v>100</v>
      </c>
    </row>
    <row r="57" spans="2:6" ht="12">
      <c r="B57" s="60"/>
      <c r="C57" s="89" t="s">
        <v>179</v>
      </c>
      <c r="D57" s="92"/>
      <c r="E57" s="16"/>
      <c r="F57" s="16"/>
    </row>
    <row r="58" spans="2:6" ht="12">
      <c r="B58" s="87"/>
      <c r="C58" s="160"/>
      <c r="D58" s="95"/>
      <c r="E58" s="9"/>
      <c r="F58" s="9"/>
    </row>
    <row r="59" spans="2:6" ht="12.75">
      <c r="B59" s="136"/>
      <c r="C59" s="10" t="s">
        <v>84</v>
      </c>
      <c r="D59" s="100">
        <f>SUM(D56:D58)</f>
        <v>10000</v>
      </c>
      <c r="E59" s="23">
        <f>SUM(E56:E58)</f>
        <v>10000</v>
      </c>
      <c r="F59" s="23">
        <f>SUM(F56:F58)</f>
        <v>100</v>
      </c>
    </row>
    <row r="60" spans="2:4" ht="11.25">
      <c r="B60" s="3"/>
      <c r="C60" s="3"/>
      <c r="D60" s="3"/>
    </row>
    <row r="61" spans="2:4" ht="11.25">
      <c r="B61" s="3"/>
      <c r="C61" s="3"/>
      <c r="D61" s="3"/>
    </row>
    <row r="62" spans="2:4" ht="11.25">
      <c r="B62" s="3"/>
      <c r="C62" s="3"/>
      <c r="D62" s="3"/>
    </row>
    <row r="63" spans="2:4" ht="11.25">
      <c r="B63" s="3"/>
      <c r="C63" s="3"/>
      <c r="D63" s="3"/>
    </row>
    <row r="64" spans="2:4" ht="11.25">
      <c r="B64" s="3"/>
      <c r="C64" s="3"/>
      <c r="D64" s="3"/>
    </row>
    <row r="65" spans="2:4" ht="11.25">
      <c r="B65" s="3"/>
      <c r="C65" s="3"/>
      <c r="D65" s="3"/>
    </row>
    <row r="66" spans="2:4" ht="11.25">
      <c r="B66" s="3"/>
      <c r="C66" s="3"/>
      <c r="D66" s="3"/>
    </row>
    <row r="67" spans="2:4" ht="11.25">
      <c r="B67" s="3"/>
      <c r="C67" s="3"/>
      <c r="D67" s="3"/>
    </row>
    <row r="68" spans="2:4" ht="11.25">
      <c r="B68" s="3"/>
      <c r="C68" s="3"/>
      <c r="D68" s="3"/>
    </row>
    <row r="69" spans="2:4" ht="11.25">
      <c r="B69" s="3"/>
      <c r="C69" s="3"/>
      <c r="D69" s="3"/>
    </row>
    <row r="70" spans="2:4" ht="11.25">
      <c r="B70" s="3"/>
      <c r="C70" s="3"/>
      <c r="D70" s="3"/>
    </row>
    <row r="71" spans="2:4" ht="11.25">
      <c r="B71" s="3"/>
      <c r="C71" s="3"/>
      <c r="D71" s="3"/>
    </row>
    <row r="72" spans="2:4" ht="11.25">
      <c r="B72" s="3"/>
      <c r="C72" s="3"/>
      <c r="D72" s="3"/>
    </row>
    <row r="73" spans="2:4" ht="11.25">
      <c r="B73" s="3"/>
      <c r="C73" s="3"/>
      <c r="D73" s="3"/>
    </row>
    <row r="74" spans="2:4" ht="11.25">
      <c r="B74" s="3"/>
      <c r="C74" s="3"/>
      <c r="D74" s="3"/>
    </row>
    <row r="75" spans="2:4" ht="11.25">
      <c r="B75" s="3"/>
      <c r="C75" s="3"/>
      <c r="D75" s="3"/>
    </row>
    <row r="76" spans="2:4" ht="11.25">
      <c r="B76" s="3"/>
      <c r="C76" s="3"/>
      <c r="D76" s="3"/>
    </row>
    <row r="77" spans="2:4" ht="11.25">
      <c r="B77" s="3"/>
      <c r="C77" s="3"/>
      <c r="D77" s="3"/>
    </row>
    <row r="78" spans="2:4" ht="11.25">
      <c r="B78" s="3"/>
      <c r="C78" s="3"/>
      <c r="D78" s="3"/>
    </row>
    <row r="79" spans="2:4" ht="11.25">
      <c r="B79" s="3"/>
      <c r="C79" s="3"/>
      <c r="D79" s="3"/>
    </row>
    <row r="80" spans="2:4" ht="11.25">
      <c r="B80" s="3"/>
      <c r="C80" s="3"/>
      <c r="D80" s="3"/>
    </row>
    <row r="81" spans="2:4" ht="11.25">
      <c r="B81" s="3"/>
      <c r="C81" s="3"/>
      <c r="D81" s="3"/>
    </row>
    <row r="82" spans="2:4" ht="11.25">
      <c r="B82" s="3"/>
      <c r="C82" s="3"/>
      <c r="D82" s="3"/>
    </row>
    <row r="83" spans="2:4" ht="11.25">
      <c r="B83" s="3"/>
      <c r="C83" s="3"/>
      <c r="D83" s="3"/>
    </row>
    <row r="84" spans="2:4" ht="11.25">
      <c r="B84" s="3"/>
      <c r="C84" s="3"/>
      <c r="D84" s="3"/>
    </row>
    <row r="85" spans="2:4" ht="11.25">
      <c r="B85" s="3"/>
      <c r="C85" s="3"/>
      <c r="D85" s="3"/>
    </row>
    <row r="86" spans="2:4" ht="11.25">
      <c r="B86" s="3"/>
      <c r="C86" s="3"/>
      <c r="D86" s="3"/>
    </row>
    <row r="87" spans="2:4" ht="11.25">
      <c r="B87" s="3"/>
      <c r="C87" s="3"/>
      <c r="D87" s="3"/>
    </row>
    <row r="88" spans="2:4" ht="11.25">
      <c r="B88" s="3"/>
      <c r="C88" s="3"/>
      <c r="D88" s="3"/>
    </row>
    <row r="89" spans="2:4" ht="11.25">
      <c r="B89" s="3"/>
      <c r="C89" s="3"/>
      <c r="D89" s="3"/>
    </row>
    <row r="90" spans="2:4" ht="11.25">
      <c r="B90" s="3"/>
      <c r="C90" s="3"/>
      <c r="D90" s="3"/>
    </row>
    <row r="91" spans="2:4" ht="11.25">
      <c r="B91" s="3"/>
      <c r="C91" s="3"/>
      <c r="D91" s="3"/>
    </row>
    <row r="92" spans="2:4" ht="11.25">
      <c r="B92" s="3"/>
      <c r="C92" s="3"/>
      <c r="D92" s="3"/>
    </row>
    <row r="93" spans="2:4" ht="11.25">
      <c r="B93" s="3"/>
      <c r="C93" s="3"/>
      <c r="D93" s="3"/>
    </row>
    <row r="94" spans="2:4" ht="11.25">
      <c r="B94" s="3"/>
      <c r="C94" s="3"/>
      <c r="D94" s="3"/>
    </row>
    <row r="95" spans="2:4" ht="11.25">
      <c r="B95" s="3"/>
      <c r="C95" s="3"/>
      <c r="D95" s="3"/>
    </row>
    <row r="96" spans="2:4" ht="11.25">
      <c r="B96" s="3"/>
      <c r="C96" s="3"/>
      <c r="D96" s="3"/>
    </row>
    <row r="97" spans="2:4" ht="11.25">
      <c r="B97" s="3"/>
      <c r="C97" s="3"/>
      <c r="D97" s="3"/>
    </row>
    <row r="98" spans="2:4" ht="11.25">
      <c r="B98" s="3"/>
      <c r="C98" s="3"/>
      <c r="D98" s="3"/>
    </row>
    <row r="99" spans="2:4" ht="11.25">
      <c r="B99" s="3"/>
      <c r="C99" s="3"/>
      <c r="D99" s="3"/>
    </row>
    <row r="100" spans="2:4" ht="11.25">
      <c r="B100" s="3"/>
      <c r="C100" s="3"/>
      <c r="D100" s="3"/>
    </row>
    <row r="101" spans="2:4" ht="11.25">
      <c r="B101" s="3"/>
      <c r="C101" s="3"/>
      <c r="D101" s="3"/>
    </row>
    <row r="102" spans="2:4" ht="11.25">
      <c r="B102" s="3"/>
      <c r="C102" s="3"/>
      <c r="D102" s="3"/>
    </row>
    <row r="103" spans="2:4" ht="11.25">
      <c r="B103" s="3"/>
      <c r="C103" s="3"/>
      <c r="D103" s="3"/>
    </row>
    <row r="104" spans="2:4" ht="11.25">
      <c r="B104" s="3"/>
      <c r="C104" s="3"/>
      <c r="D104" s="3"/>
    </row>
    <row r="105" spans="2:4" ht="11.25">
      <c r="B105" s="3"/>
      <c r="C105" s="3"/>
      <c r="D105" s="3"/>
    </row>
    <row r="106" spans="2:4" ht="11.25">
      <c r="B106" s="3"/>
      <c r="C106" s="3"/>
      <c r="D106" s="3"/>
    </row>
    <row r="107" spans="2:4" ht="11.25">
      <c r="B107" s="3"/>
      <c r="C107" s="3"/>
      <c r="D107" s="3"/>
    </row>
    <row r="108" spans="2:4" ht="11.25">
      <c r="B108" s="3"/>
      <c r="C108" s="3"/>
      <c r="D108" s="3"/>
    </row>
    <row r="109" spans="2:4" ht="11.25">
      <c r="B109" s="3"/>
      <c r="C109" s="3"/>
      <c r="D109" s="3"/>
    </row>
    <row r="110" spans="2:4" ht="11.25">
      <c r="B110" s="3"/>
      <c r="C110" s="3"/>
      <c r="D110" s="3"/>
    </row>
    <row r="111" spans="2:4" ht="11.25">
      <c r="B111" s="3"/>
      <c r="C111" s="3"/>
      <c r="D111" s="3"/>
    </row>
    <row r="112" spans="2:4" ht="11.25">
      <c r="B112" s="3"/>
      <c r="C112" s="3"/>
      <c r="D112" s="3"/>
    </row>
    <row r="113" spans="2:4" ht="11.25">
      <c r="B113" s="3"/>
      <c r="C113" s="3"/>
      <c r="D113" s="3"/>
    </row>
    <row r="114" spans="2:4" ht="11.25">
      <c r="B114" s="3"/>
      <c r="C114" s="3"/>
      <c r="D114" s="3"/>
    </row>
    <row r="115" spans="2:4" ht="11.25">
      <c r="B115" s="3"/>
      <c r="C115" s="3"/>
      <c r="D115" s="3"/>
    </row>
    <row r="116" spans="2:4" ht="11.25">
      <c r="B116" s="3"/>
      <c r="C116" s="3"/>
      <c r="D116" s="3"/>
    </row>
    <row r="117" spans="2:4" ht="11.25">
      <c r="B117" s="3"/>
      <c r="C117" s="3"/>
      <c r="D117" s="3"/>
    </row>
    <row r="118" spans="2:4" ht="11.25">
      <c r="B118" s="3"/>
      <c r="C118" s="3"/>
      <c r="D118" s="3"/>
    </row>
    <row r="119" spans="2:4" ht="11.25">
      <c r="B119" s="3"/>
      <c r="C119" s="3"/>
      <c r="D119" s="3"/>
    </row>
    <row r="120" spans="2:4" ht="11.25">
      <c r="B120" s="3"/>
      <c r="C120" s="3"/>
      <c r="D120" s="3"/>
    </row>
    <row r="121" spans="2:4" ht="11.25">
      <c r="B121" s="3"/>
      <c r="C121" s="3"/>
      <c r="D121" s="3"/>
    </row>
    <row r="122" spans="2:4" ht="11.25">
      <c r="B122" s="3"/>
      <c r="C122" s="3"/>
      <c r="D122" s="3"/>
    </row>
    <row r="123" spans="2:4" ht="11.25">
      <c r="B123" s="3"/>
      <c r="C123" s="3"/>
      <c r="D123" s="3"/>
    </row>
    <row r="124" spans="2:4" ht="11.25">
      <c r="B124" s="3"/>
      <c r="C124" s="3"/>
      <c r="D124" s="3"/>
    </row>
    <row r="125" spans="2:4" ht="11.25">
      <c r="B125" s="3"/>
      <c r="C125" s="3"/>
      <c r="D125" s="3"/>
    </row>
    <row r="126" spans="2:4" ht="11.25">
      <c r="B126" s="3"/>
      <c r="C126" s="3"/>
      <c r="D126" s="3"/>
    </row>
    <row r="127" spans="2:4" ht="11.25">
      <c r="B127" s="3"/>
      <c r="C127" s="3"/>
      <c r="D127" s="3"/>
    </row>
    <row r="128" spans="2:4" ht="11.25">
      <c r="B128" s="3"/>
      <c r="C128" s="3"/>
      <c r="D128" s="3"/>
    </row>
    <row r="129" spans="2:4" ht="11.25">
      <c r="B129" s="3"/>
      <c r="C129" s="3"/>
      <c r="D129" s="3"/>
    </row>
    <row r="130" spans="2:4" ht="11.25">
      <c r="B130" s="3"/>
      <c r="C130" s="3"/>
      <c r="D130" s="3"/>
    </row>
    <row r="131" spans="2:4" ht="11.25">
      <c r="B131" s="3"/>
      <c r="C131" s="3"/>
      <c r="D131" s="3"/>
    </row>
    <row r="132" spans="2:4" ht="11.25">
      <c r="B132" s="3"/>
      <c r="C132" s="3"/>
      <c r="D132" s="3"/>
    </row>
    <row r="133" spans="2:4" ht="11.25">
      <c r="B133" s="3"/>
      <c r="C133" s="3"/>
      <c r="D133" s="3"/>
    </row>
    <row r="134" spans="2:4" ht="11.25">
      <c r="B134" s="3"/>
      <c r="C134" s="3"/>
      <c r="D134" s="3"/>
    </row>
    <row r="135" spans="2:4" ht="11.25">
      <c r="B135" s="3"/>
      <c r="C135" s="3"/>
      <c r="D135" s="3"/>
    </row>
    <row r="136" spans="2:4" ht="11.25">
      <c r="B136" s="3"/>
      <c r="C136" s="3"/>
      <c r="D136" s="3"/>
    </row>
    <row r="137" spans="2:4" ht="11.25">
      <c r="B137" s="3"/>
      <c r="C137" s="3"/>
      <c r="D137" s="3"/>
    </row>
    <row r="138" spans="2:4" ht="11.25">
      <c r="B138" s="3"/>
      <c r="C138" s="3"/>
      <c r="D138" s="3"/>
    </row>
    <row r="139" spans="2:4" ht="11.25">
      <c r="B139" s="3"/>
      <c r="C139" s="3"/>
      <c r="D139" s="3"/>
    </row>
    <row r="140" spans="2:4" ht="11.25">
      <c r="B140" s="3"/>
      <c r="C140" s="3"/>
      <c r="D140" s="3"/>
    </row>
    <row r="141" spans="2:4" ht="11.25">
      <c r="B141" s="3"/>
      <c r="C141" s="3"/>
      <c r="D141" s="3"/>
    </row>
    <row r="142" spans="2:4" ht="11.25">
      <c r="B142" s="3"/>
      <c r="C142" s="3"/>
      <c r="D142" s="3"/>
    </row>
    <row r="143" spans="2:4" ht="11.25">
      <c r="B143" s="3"/>
      <c r="C143" s="3"/>
      <c r="D143" s="3"/>
    </row>
    <row r="144" spans="2:4" ht="11.25">
      <c r="B144" s="3"/>
      <c r="C144" s="3"/>
      <c r="D144" s="3"/>
    </row>
    <row r="145" spans="2:4" ht="11.25">
      <c r="B145" s="3"/>
      <c r="C145" s="3"/>
      <c r="D145" s="3"/>
    </row>
    <row r="146" spans="2:4" ht="11.25">
      <c r="B146" s="3"/>
      <c r="C146" s="3"/>
      <c r="D146" s="3"/>
    </row>
    <row r="147" spans="2:4" ht="11.25">
      <c r="B147" s="3"/>
      <c r="C147" s="3"/>
      <c r="D147" s="3"/>
    </row>
    <row r="148" spans="2:4" ht="11.25">
      <c r="B148" s="3"/>
      <c r="C148" s="3"/>
      <c r="D148" s="3"/>
    </row>
    <row r="149" spans="2:4" ht="11.25">
      <c r="B149" s="3"/>
      <c r="C149" s="3"/>
      <c r="D149" s="3"/>
    </row>
    <row r="150" spans="2:4" ht="11.25">
      <c r="B150" s="3"/>
      <c r="C150" s="3"/>
      <c r="D150" s="3"/>
    </row>
    <row r="151" spans="2:4" ht="11.25">
      <c r="B151" s="3"/>
      <c r="C151" s="3"/>
      <c r="D151" s="3"/>
    </row>
    <row r="152" spans="2:4" ht="11.25">
      <c r="B152" s="3"/>
      <c r="C152" s="3"/>
      <c r="D152" s="3"/>
    </row>
    <row r="153" spans="2:4" ht="11.25">
      <c r="B153" s="3"/>
      <c r="C153" s="3"/>
      <c r="D153" s="3"/>
    </row>
    <row r="154" spans="2:4" ht="11.25">
      <c r="B154" s="3"/>
      <c r="C154" s="3"/>
      <c r="D154" s="3"/>
    </row>
    <row r="155" spans="2:4" ht="11.25">
      <c r="B155" s="3"/>
      <c r="C155" s="3"/>
      <c r="D155" s="3"/>
    </row>
    <row r="156" spans="2:4" ht="11.25">
      <c r="B156" s="3"/>
      <c r="C156" s="3"/>
      <c r="D156" s="3"/>
    </row>
    <row r="157" spans="2:4" ht="11.25">
      <c r="B157" s="3"/>
      <c r="C157" s="3"/>
      <c r="D157" s="3"/>
    </row>
    <row r="158" spans="2:4" ht="11.25">
      <c r="B158" s="3"/>
      <c r="C158" s="3"/>
      <c r="D158" s="3"/>
    </row>
    <row r="159" spans="2:4" ht="11.25">
      <c r="B159" s="3"/>
      <c r="C159" s="3"/>
      <c r="D159" s="3"/>
    </row>
    <row r="160" spans="2:4" ht="11.25">
      <c r="B160" s="3"/>
      <c r="C160" s="3"/>
      <c r="D160" s="3"/>
    </row>
    <row r="161" spans="2:4" ht="11.25">
      <c r="B161" s="3"/>
      <c r="C161" s="3"/>
      <c r="D161" s="3"/>
    </row>
    <row r="162" spans="2:4" ht="11.25">
      <c r="B162" s="3"/>
      <c r="C162" s="3"/>
      <c r="D162" s="3"/>
    </row>
    <row r="163" spans="2:4" ht="11.25">
      <c r="B163" s="3"/>
      <c r="C163" s="3"/>
      <c r="D163" s="3"/>
    </row>
    <row r="164" spans="2:4" ht="11.25">
      <c r="B164" s="3"/>
      <c r="C164" s="3"/>
      <c r="D164" s="3"/>
    </row>
    <row r="165" spans="2:4" ht="11.25">
      <c r="B165" s="3"/>
      <c r="C165" s="3"/>
      <c r="D165" s="3"/>
    </row>
    <row r="166" spans="2:4" ht="11.25">
      <c r="B166" s="3"/>
      <c r="C166" s="3"/>
      <c r="D166" s="3"/>
    </row>
    <row r="167" spans="2:4" ht="11.25">
      <c r="B167" s="3"/>
      <c r="C167" s="3"/>
      <c r="D167" s="3"/>
    </row>
    <row r="168" spans="2:4" ht="11.25">
      <c r="B168" s="3"/>
      <c r="C168" s="3"/>
      <c r="D168" s="3"/>
    </row>
    <row r="169" spans="2:4" ht="11.25">
      <c r="B169" s="3"/>
      <c r="C169" s="3"/>
      <c r="D169" s="3"/>
    </row>
    <row r="170" spans="2:4" ht="11.25">
      <c r="B170" s="3"/>
      <c r="C170" s="3"/>
      <c r="D170" s="3"/>
    </row>
    <row r="171" spans="2:4" ht="11.25">
      <c r="B171" s="3"/>
      <c r="C171" s="3"/>
      <c r="D171" s="3"/>
    </row>
    <row r="172" spans="2:4" ht="11.25">
      <c r="B172" s="3"/>
      <c r="C172" s="3"/>
      <c r="D172" s="3"/>
    </row>
    <row r="173" spans="2:4" ht="11.25">
      <c r="B173" s="3"/>
      <c r="C173" s="3"/>
      <c r="D173" s="3"/>
    </row>
    <row r="174" spans="2:4" ht="11.25">
      <c r="B174" s="3"/>
      <c r="C174" s="3"/>
      <c r="D174" s="3"/>
    </row>
    <row r="175" spans="2:4" ht="11.25">
      <c r="B175" s="3"/>
      <c r="C175" s="3"/>
      <c r="D175" s="3"/>
    </row>
    <row r="176" spans="2:4" ht="11.25">
      <c r="B176" s="3"/>
      <c r="C176" s="3"/>
      <c r="D176" s="3"/>
    </row>
    <row r="177" spans="2:4" ht="11.25">
      <c r="B177" s="3"/>
      <c r="C177" s="3"/>
      <c r="D177" s="3"/>
    </row>
    <row r="178" spans="2:4" ht="11.25">
      <c r="B178" s="3"/>
      <c r="C178" s="3"/>
      <c r="D178" s="3"/>
    </row>
    <row r="179" spans="2:4" ht="11.25">
      <c r="B179" s="3"/>
      <c r="C179" s="3"/>
      <c r="D179" s="3"/>
    </row>
    <row r="180" spans="2:4" ht="11.25">
      <c r="B180" s="3"/>
      <c r="C180" s="3"/>
      <c r="D180" s="3"/>
    </row>
    <row r="181" spans="2:4" ht="11.25">
      <c r="B181" s="3"/>
      <c r="C181" s="3"/>
      <c r="D181" s="3"/>
    </row>
    <row r="182" spans="2:4" ht="11.25">
      <c r="B182" s="3"/>
      <c r="C182" s="3"/>
      <c r="D182" s="3"/>
    </row>
    <row r="183" spans="2:4" ht="11.25">
      <c r="B183" s="3"/>
      <c r="C183" s="3"/>
      <c r="D183" s="3"/>
    </row>
    <row r="184" spans="2:4" ht="11.25">
      <c r="B184" s="3"/>
      <c r="C184" s="3"/>
      <c r="D184" s="3"/>
    </row>
    <row r="185" spans="2:4" ht="11.25">
      <c r="B185" s="3"/>
      <c r="C185" s="3"/>
      <c r="D185" s="3"/>
    </row>
    <row r="186" spans="2:4" ht="11.25">
      <c r="B186" s="3"/>
      <c r="C186" s="3"/>
      <c r="D186" s="3"/>
    </row>
    <row r="187" spans="2:4" ht="11.25">
      <c r="B187" s="3"/>
      <c r="C187" s="3"/>
      <c r="D187" s="3"/>
    </row>
    <row r="188" spans="2:4" ht="11.25">
      <c r="B188" s="3"/>
      <c r="C188" s="3"/>
      <c r="D188" s="3"/>
    </row>
    <row r="189" spans="2:4" ht="11.25">
      <c r="B189" s="3"/>
      <c r="C189" s="3"/>
      <c r="D189" s="3"/>
    </row>
    <row r="190" spans="2:4" ht="11.25">
      <c r="B190" s="3"/>
      <c r="C190" s="3"/>
      <c r="D190" s="3"/>
    </row>
    <row r="191" spans="2:4" ht="11.25">
      <c r="B191" s="3"/>
      <c r="C191" s="3"/>
      <c r="D191" s="3"/>
    </row>
    <row r="192" spans="2:4" ht="11.25">
      <c r="B192" s="3"/>
      <c r="C192" s="3"/>
      <c r="D192" s="3"/>
    </row>
    <row r="193" spans="2:4" ht="11.25">
      <c r="B193" s="3"/>
      <c r="C193" s="3"/>
      <c r="D193" s="3"/>
    </row>
    <row r="194" spans="2:4" ht="11.25">
      <c r="B194" s="3"/>
      <c r="C194" s="3"/>
      <c r="D194" s="3"/>
    </row>
    <row r="195" spans="2:4" ht="11.25">
      <c r="B195" s="3"/>
      <c r="C195" s="3"/>
      <c r="D195" s="3"/>
    </row>
    <row r="196" spans="2:4" ht="11.25">
      <c r="B196" s="3"/>
      <c r="C196" s="3"/>
      <c r="D196" s="3"/>
    </row>
    <row r="197" spans="2:4" ht="11.25">
      <c r="B197" s="3"/>
      <c r="C197" s="3"/>
      <c r="D197" s="3"/>
    </row>
    <row r="198" spans="2:4" ht="11.25">
      <c r="B198" s="3"/>
      <c r="C198" s="3"/>
      <c r="D198" s="3"/>
    </row>
    <row r="199" spans="2:4" ht="11.25">
      <c r="B199" s="3"/>
      <c r="C199" s="3"/>
      <c r="D199" s="3"/>
    </row>
    <row r="200" spans="2:4" ht="11.25">
      <c r="B200" s="3"/>
      <c r="C200" s="3"/>
      <c r="D200" s="3"/>
    </row>
    <row r="201" spans="2:4" ht="11.25">
      <c r="B201" s="3"/>
      <c r="C201" s="3"/>
      <c r="D201" s="3"/>
    </row>
    <row r="202" spans="2:4" ht="11.25">
      <c r="B202" s="3"/>
      <c r="C202" s="3"/>
      <c r="D202" s="3"/>
    </row>
    <row r="203" spans="2:4" ht="11.25">
      <c r="B203" s="3"/>
      <c r="C203" s="3"/>
      <c r="D203" s="3"/>
    </row>
    <row r="204" spans="2:4" ht="11.25">
      <c r="B204" s="3"/>
      <c r="C204" s="3"/>
      <c r="D204" s="3"/>
    </row>
    <row r="205" spans="2:4" ht="11.25">
      <c r="B205" s="3"/>
      <c r="C205" s="3"/>
      <c r="D205" s="3"/>
    </row>
    <row r="206" spans="2:4" ht="11.25">
      <c r="B206" s="3"/>
      <c r="C206" s="3"/>
      <c r="D206" s="3"/>
    </row>
    <row r="207" spans="2:4" ht="11.25">
      <c r="B207" s="3"/>
      <c r="C207" s="3"/>
      <c r="D207" s="3"/>
    </row>
    <row r="208" spans="2:4" ht="11.25">
      <c r="B208" s="3"/>
      <c r="C208" s="3"/>
      <c r="D208" s="3"/>
    </row>
    <row r="209" spans="2:4" ht="11.25">
      <c r="B209" s="3"/>
      <c r="C209" s="3"/>
      <c r="D209" s="3"/>
    </row>
    <row r="210" spans="2:4" ht="11.25">
      <c r="B210" s="3"/>
      <c r="C210" s="3"/>
      <c r="D210" s="3"/>
    </row>
    <row r="211" spans="2:4" ht="11.25">
      <c r="B211" s="3"/>
      <c r="C211" s="3"/>
      <c r="D211" s="3"/>
    </row>
    <row r="212" spans="2:4" ht="11.25">
      <c r="B212" s="3"/>
      <c r="C212" s="3"/>
      <c r="D212" s="3"/>
    </row>
    <row r="213" spans="2:4" ht="11.25">
      <c r="B213" s="3"/>
      <c r="C213" s="3"/>
      <c r="D213" s="3"/>
    </row>
    <row r="214" spans="2:4" ht="11.25">
      <c r="B214" s="3"/>
      <c r="C214" s="3"/>
      <c r="D214" s="3"/>
    </row>
    <row r="215" spans="2:4" ht="11.25">
      <c r="B215" s="3"/>
      <c r="C215" s="3"/>
      <c r="D215" s="3"/>
    </row>
    <row r="216" spans="2:4" ht="11.25">
      <c r="B216" s="3"/>
      <c r="C216" s="3"/>
      <c r="D216" s="3"/>
    </row>
    <row r="217" spans="2:4" ht="11.25">
      <c r="B217" s="3"/>
      <c r="C217" s="3"/>
      <c r="D217" s="3"/>
    </row>
    <row r="218" spans="2:4" ht="11.25">
      <c r="B218" s="3"/>
      <c r="C218" s="3"/>
      <c r="D218" s="3"/>
    </row>
    <row r="219" spans="2:4" ht="11.25">
      <c r="B219" s="3"/>
      <c r="C219" s="3"/>
      <c r="D219" s="3"/>
    </row>
    <row r="220" spans="2:4" ht="11.25">
      <c r="B220" s="3"/>
      <c r="C220" s="3"/>
      <c r="D220" s="3"/>
    </row>
    <row r="221" spans="2:4" ht="11.25">
      <c r="B221" s="3"/>
      <c r="C221" s="3"/>
      <c r="D221" s="3"/>
    </row>
    <row r="222" spans="2:4" ht="11.25">
      <c r="B222" s="3"/>
      <c r="C222" s="3"/>
      <c r="D222" s="3"/>
    </row>
    <row r="223" spans="2:4" ht="11.25">
      <c r="B223" s="3"/>
      <c r="C223" s="3"/>
      <c r="D223" s="3"/>
    </row>
    <row r="224" spans="2:4" ht="11.25">
      <c r="B224" s="3"/>
      <c r="C224" s="3"/>
      <c r="D224" s="3"/>
    </row>
    <row r="225" spans="2:4" ht="11.25">
      <c r="B225" s="3"/>
      <c r="C225" s="3"/>
      <c r="D225" s="3"/>
    </row>
    <row r="226" spans="2:4" ht="11.25">
      <c r="B226" s="3"/>
      <c r="C226" s="3"/>
      <c r="D226" s="3"/>
    </row>
    <row r="227" spans="2:4" ht="11.25">
      <c r="B227" s="3"/>
      <c r="C227" s="3"/>
      <c r="D227" s="3"/>
    </row>
    <row r="228" spans="2:4" ht="11.25">
      <c r="B228" s="3"/>
      <c r="C228" s="3"/>
      <c r="D228" s="3"/>
    </row>
    <row r="229" spans="2:4" ht="11.25">
      <c r="B229" s="3"/>
      <c r="C229" s="3"/>
      <c r="D229" s="3"/>
    </row>
    <row r="230" spans="2:4" ht="11.25">
      <c r="B230" s="3"/>
      <c r="C230" s="3"/>
      <c r="D230" s="3"/>
    </row>
    <row r="231" spans="2:4" ht="11.25">
      <c r="B231" s="3"/>
      <c r="C231" s="3"/>
      <c r="D231" s="3"/>
    </row>
    <row r="232" spans="2:4" ht="11.25">
      <c r="B232" s="3"/>
      <c r="C232" s="3"/>
      <c r="D232" s="3"/>
    </row>
    <row r="233" spans="2:4" ht="11.25">
      <c r="B233" s="3"/>
      <c r="C233" s="3"/>
      <c r="D233" s="3"/>
    </row>
    <row r="234" spans="2:4" ht="11.25">
      <c r="B234" s="3"/>
      <c r="C234" s="3"/>
      <c r="D234" s="3"/>
    </row>
    <row r="235" spans="2:4" ht="11.25">
      <c r="B235" s="3"/>
      <c r="C235" s="3"/>
      <c r="D235" s="3"/>
    </row>
    <row r="236" spans="2:4" ht="11.25">
      <c r="B236" s="3"/>
      <c r="C236" s="3"/>
      <c r="D236" s="3"/>
    </row>
    <row r="237" spans="2:4" ht="11.25">
      <c r="B237" s="3"/>
      <c r="C237" s="3"/>
      <c r="D237" s="3"/>
    </row>
    <row r="238" spans="2:4" ht="11.25">
      <c r="B238" s="3"/>
      <c r="C238" s="3"/>
      <c r="D238" s="3"/>
    </row>
    <row r="239" spans="2:4" ht="11.25">
      <c r="B239" s="3"/>
      <c r="C239" s="3"/>
      <c r="D239" s="3"/>
    </row>
    <row r="240" spans="2:4" ht="11.25">
      <c r="B240" s="3"/>
      <c r="C240" s="3"/>
      <c r="D240" s="3"/>
    </row>
    <row r="241" spans="2:4" ht="11.25">
      <c r="B241" s="3"/>
      <c r="C241" s="3"/>
      <c r="D241" s="3"/>
    </row>
    <row r="242" spans="2:4" ht="11.25">
      <c r="B242" s="3"/>
      <c r="C242" s="3"/>
      <c r="D242" s="3"/>
    </row>
    <row r="243" spans="2:4" ht="11.25">
      <c r="B243" s="3"/>
      <c r="C243" s="3"/>
      <c r="D243" s="3"/>
    </row>
    <row r="244" spans="2:4" ht="11.25">
      <c r="B244" s="3"/>
      <c r="C244" s="3"/>
      <c r="D244" s="3"/>
    </row>
    <row r="245" spans="2:4" ht="11.25">
      <c r="B245" s="3"/>
      <c r="C245" s="3"/>
      <c r="D245" s="3"/>
    </row>
    <row r="246" spans="2:4" ht="11.25">
      <c r="B246" s="3"/>
      <c r="C246" s="3"/>
      <c r="D246" s="3"/>
    </row>
    <row r="247" spans="2:4" ht="11.25">
      <c r="B247" s="3"/>
      <c r="C247" s="3"/>
      <c r="D247" s="3"/>
    </row>
    <row r="248" spans="2:4" ht="11.25">
      <c r="B248" s="3"/>
      <c r="C248" s="3"/>
      <c r="D248" s="3"/>
    </row>
    <row r="249" spans="2:4" ht="11.25">
      <c r="B249" s="3"/>
      <c r="C249" s="3"/>
      <c r="D249" s="3"/>
    </row>
    <row r="250" spans="2:4" ht="11.25">
      <c r="B250" s="3"/>
      <c r="C250" s="3"/>
      <c r="D250" s="3"/>
    </row>
    <row r="251" spans="2:4" ht="11.25">
      <c r="B251" s="3"/>
      <c r="C251" s="3"/>
      <c r="D251" s="3"/>
    </row>
    <row r="252" spans="2:4" ht="11.25">
      <c r="B252" s="3"/>
      <c r="C252" s="3"/>
      <c r="D252" s="3"/>
    </row>
    <row r="253" spans="2:4" ht="11.25">
      <c r="B253" s="3"/>
      <c r="C253" s="3"/>
      <c r="D253" s="3"/>
    </row>
    <row r="254" spans="2:4" ht="11.25">
      <c r="B254" s="3"/>
      <c r="C254" s="3"/>
      <c r="D254" s="3"/>
    </row>
    <row r="255" spans="2:4" ht="11.25">
      <c r="B255" s="3"/>
      <c r="C255" s="3"/>
      <c r="D255" s="3"/>
    </row>
    <row r="256" spans="2:4" ht="11.25">
      <c r="B256" s="3"/>
      <c r="C256" s="3"/>
      <c r="D256" s="3"/>
    </row>
    <row r="257" spans="2:4" ht="11.25">
      <c r="B257" s="3"/>
      <c r="C257" s="3"/>
      <c r="D257" s="3"/>
    </row>
    <row r="258" spans="2:4" ht="11.25">
      <c r="B258" s="3"/>
      <c r="C258" s="3"/>
      <c r="D258" s="3"/>
    </row>
    <row r="259" spans="2:4" ht="11.25">
      <c r="B259" s="3"/>
      <c r="C259" s="3"/>
      <c r="D259" s="3"/>
    </row>
    <row r="260" spans="2:4" ht="11.25">
      <c r="B260" s="3"/>
      <c r="C260" s="3"/>
      <c r="D260" s="3"/>
    </row>
    <row r="261" spans="2:4" ht="11.25">
      <c r="B261" s="3"/>
      <c r="C261" s="3"/>
      <c r="D261" s="3"/>
    </row>
    <row r="262" spans="2:4" ht="11.25">
      <c r="B262" s="3"/>
      <c r="C262" s="3"/>
      <c r="D262" s="3"/>
    </row>
    <row r="263" spans="2:4" ht="11.25">
      <c r="B263" s="3"/>
      <c r="C263" s="3"/>
      <c r="D263" s="3"/>
    </row>
    <row r="264" spans="2:4" ht="11.25">
      <c r="B264" s="3"/>
      <c r="C264" s="3"/>
      <c r="D264" s="3"/>
    </row>
    <row r="265" spans="2:4" ht="11.25">
      <c r="B265" s="3"/>
      <c r="C265" s="3"/>
      <c r="D265" s="3"/>
    </row>
    <row r="266" spans="2:4" ht="11.25">
      <c r="B266" s="3"/>
      <c r="C266" s="3"/>
      <c r="D266" s="3"/>
    </row>
    <row r="267" spans="2:4" ht="11.25">
      <c r="B267" s="3"/>
      <c r="C267" s="3"/>
      <c r="D267" s="3"/>
    </row>
    <row r="268" spans="2:4" ht="11.25">
      <c r="B268" s="3"/>
      <c r="C268" s="3"/>
      <c r="D268" s="3"/>
    </row>
    <row r="269" spans="2:4" ht="11.25">
      <c r="B269" s="3"/>
      <c r="C269" s="3"/>
      <c r="D269" s="3"/>
    </row>
    <row r="270" spans="2:4" ht="11.25">
      <c r="B270" s="3"/>
      <c r="C270" s="3"/>
      <c r="D270" s="3"/>
    </row>
    <row r="271" spans="2:4" ht="11.25">
      <c r="B271" s="3"/>
      <c r="C271" s="3"/>
      <c r="D271" s="3"/>
    </row>
    <row r="272" spans="2:4" ht="11.25">
      <c r="B272" s="3"/>
      <c r="C272" s="3"/>
      <c r="D272" s="3"/>
    </row>
    <row r="273" spans="2:4" ht="11.25">
      <c r="B273" s="3"/>
      <c r="C273" s="3"/>
      <c r="D273" s="3"/>
    </row>
    <row r="274" spans="2:4" ht="11.25">
      <c r="B274" s="3"/>
      <c r="C274" s="3"/>
      <c r="D274" s="3"/>
    </row>
    <row r="275" spans="2:4" ht="11.25">
      <c r="B275" s="3"/>
      <c r="C275" s="3"/>
      <c r="D275" s="3"/>
    </row>
    <row r="276" spans="2:4" ht="11.25">
      <c r="B276" s="3"/>
      <c r="C276" s="3"/>
      <c r="D276" s="3"/>
    </row>
    <row r="277" spans="2:4" ht="11.25">
      <c r="B277" s="3"/>
      <c r="C277" s="3"/>
      <c r="D277" s="3"/>
    </row>
    <row r="278" spans="2:4" ht="11.25">
      <c r="B278" s="3"/>
      <c r="C278" s="3"/>
      <c r="D278" s="3"/>
    </row>
    <row r="279" spans="2:4" ht="11.25">
      <c r="B279" s="3"/>
      <c r="C279" s="3"/>
      <c r="D279" s="3"/>
    </row>
    <row r="280" spans="2:4" ht="11.25">
      <c r="B280" s="3"/>
      <c r="C280" s="3"/>
      <c r="D280" s="3"/>
    </row>
    <row r="281" spans="2:4" ht="11.25">
      <c r="B281" s="3"/>
      <c r="C281" s="3"/>
      <c r="D281" s="3"/>
    </row>
    <row r="282" spans="2:4" ht="11.25">
      <c r="B282" s="3"/>
      <c r="C282" s="3"/>
      <c r="D282" s="3"/>
    </row>
    <row r="283" spans="2:4" ht="11.25">
      <c r="B283" s="3"/>
      <c r="C283" s="3"/>
      <c r="D283" s="3"/>
    </row>
    <row r="284" spans="2:4" ht="11.25">
      <c r="B284" s="3"/>
      <c r="C284" s="3"/>
      <c r="D284" s="3"/>
    </row>
    <row r="285" spans="2:4" ht="11.25">
      <c r="B285" s="3"/>
      <c r="C285" s="3"/>
      <c r="D285" s="3"/>
    </row>
    <row r="286" spans="2:4" ht="11.25">
      <c r="B286" s="3"/>
      <c r="C286" s="3"/>
      <c r="D286" s="3"/>
    </row>
    <row r="287" spans="2:4" ht="11.25">
      <c r="B287" s="3"/>
      <c r="C287" s="3"/>
      <c r="D287" s="3"/>
    </row>
    <row r="288" spans="2:4" ht="11.25">
      <c r="B288" s="3"/>
      <c r="C288" s="3"/>
      <c r="D288" s="3"/>
    </row>
    <row r="289" spans="2:4" ht="11.25">
      <c r="B289" s="3"/>
      <c r="C289" s="3"/>
      <c r="D289" s="3"/>
    </row>
    <row r="290" spans="2:4" ht="11.25">
      <c r="B290" s="3"/>
      <c r="C290" s="3"/>
      <c r="D290" s="3"/>
    </row>
    <row r="291" spans="2:4" ht="11.25">
      <c r="B291" s="3"/>
      <c r="C291" s="3"/>
      <c r="D291" s="3"/>
    </row>
    <row r="292" spans="2:4" ht="11.25">
      <c r="B292" s="3"/>
      <c r="C292" s="3"/>
      <c r="D292" s="3"/>
    </row>
    <row r="293" spans="2:4" ht="11.25">
      <c r="B293" s="3"/>
      <c r="C293" s="3"/>
      <c r="D293" s="3"/>
    </row>
    <row r="294" spans="2:4" ht="11.25">
      <c r="B294" s="3"/>
      <c r="C294" s="3"/>
      <c r="D294" s="3"/>
    </row>
    <row r="295" spans="2:4" ht="11.25">
      <c r="B295" s="3"/>
      <c r="C295" s="3"/>
      <c r="D295" s="3"/>
    </row>
    <row r="296" spans="2:4" ht="11.25">
      <c r="B296" s="3"/>
      <c r="C296" s="3"/>
      <c r="D296" s="3"/>
    </row>
    <row r="297" spans="2:4" ht="11.25">
      <c r="B297" s="3"/>
      <c r="C297" s="3"/>
      <c r="D297" s="3"/>
    </row>
    <row r="298" spans="2:4" ht="11.25">
      <c r="B298" s="3"/>
      <c r="C298" s="3"/>
      <c r="D298" s="3"/>
    </row>
    <row r="299" spans="2:4" ht="11.25">
      <c r="B299" s="3"/>
      <c r="C299" s="3"/>
      <c r="D299" s="3"/>
    </row>
    <row r="300" spans="2:4" ht="11.25">
      <c r="B300" s="3"/>
      <c r="C300" s="3"/>
      <c r="D300" s="3"/>
    </row>
    <row r="301" spans="2:4" ht="11.25">
      <c r="B301" s="3"/>
      <c r="C301" s="3"/>
      <c r="D301" s="3"/>
    </row>
    <row r="302" spans="2:4" ht="11.25">
      <c r="B302" s="3"/>
      <c r="C302" s="3"/>
      <c r="D302" s="3"/>
    </row>
    <row r="303" spans="2:4" ht="11.25">
      <c r="B303" s="3"/>
      <c r="C303" s="3"/>
      <c r="D303" s="3"/>
    </row>
    <row r="304" spans="2:4" ht="11.25">
      <c r="B304" s="3"/>
      <c r="C304" s="3"/>
      <c r="D304" s="3"/>
    </row>
    <row r="305" spans="2:4" ht="11.25">
      <c r="B305" s="3"/>
      <c r="C305" s="3"/>
      <c r="D305" s="3"/>
    </row>
    <row r="306" spans="2:4" ht="11.25">
      <c r="B306" s="3"/>
      <c r="C306" s="3"/>
      <c r="D306" s="3"/>
    </row>
    <row r="307" spans="2:4" ht="11.25">
      <c r="B307" s="3"/>
      <c r="C307" s="3"/>
      <c r="D307" s="3"/>
    </row>
    <row r="308" spans="2:4" ht="11.25">
      <c r="B308" s="3"/>
      <c r="C308" s="3"/>
      <c r="D308" s="3"/>
    </row>
    <row r="309" spans="2:4" ht="11.25">
      <c r="B309" s="3"/>
      <c r="C309" s="3"/>
      <c r="D309" s="3"/>
    </row>
    <row r="310" spans="2:4" ht="11.25">
      <c r="B310" s="3"/>
      <c r="C310" s="3"/>
      <c r="D310" s="3"/>
    </row>
    <row r="311" spans="2:4" ht="11.25">
      <c r="B311" s="3"/>
      <c r="C311" s="3"/>
      <c r="D311" s="3"/>
    </row>
    <row r="312" spans="2:4" ht="11.25">
      <c r="B312" s="3"/>
      <c r="C312" s="3"/>
      <c r="D312" s="3"/>
    </row>
    <row r="313" spans="2:4" ht="11.25">
      <c r="B313" s="3"/>
      <c r="C313" s="3"/>
      <c r="D313" s="3"/>
    </row>
    <row r="314" spans="2:4" ht="11.25">
      <c r="B314" s="3"/>
      <c r="C314" s="3"/>
      <c r="D314" s="3"/>
    </row>
    <row r="315" spans="2:4" ht="11.25">
      <c r="B315" s="3"/>
      <c r="C315" s="3"/>
      <c r="D315" s="3"/>
    </row>
    <row r="316" spans="2:4" ht="11.25">
      <c r="B316" s="3"/>
      <c r="C316" s="3"/>
      <c r="D316" s="3"/>
    </row>
    <row r="317" spans="2:4" ht="11.25">
      <c r="B317" s="3"/>
      <c r="C317" s="3"/>
      <c r="D317" s="3"/>
    </row>
    <row r="318" spans="2:4" ht="11.25">
      <c r="B318" s="3"/>
      <c r="C318" s="3"/>
      <c r="D318" s="3"/>
    </row>
    <row r="319" spans="2:4" ht="11.25">
      <c r="B319" s="3"/>
      <c r="C319" s="3"/>
      <c r="D319" s="3"/>
    </row>
    <row r="320" spans="2:4" ht="11.25">
      <c r="B320" s="3"/>
      <c r="C320" s="3"/>
      <c r="D320" s="3"/>
    </row>
    <row r="321" spans="2:4" ht="11.25">
      <c r="B321" s="3"/>
      <c r="C321" s="3"/>
      <c r="D321" s="3"/>
    </row>
    <row r="322" spans="2:4" ht="11.25">
      <c r="B322" s="3"/>
      <c r="C322" s="3"/>
      <c r="D322" s="3"/>
    </row>
    <row r="323" spans="2:4" ht="11.25">
      <c r="B323" s="3"/>
      <c r="C323" s="3"/>
      <c r="D323" s="3"/>
    </row>
    <row r="324" spans="2:4" ht="11.25">
      <c r="B324" s="3"/>
      <c r="C324" s="3"/>
      <c r="D324" s="3"/>
    </row>
    <row r="325" spans="2:4" ht="11.25">
      <c r="B325" s="3"/>
      <c r="C325" s="3"/>
      <c r="D325" s="3"/>
    </row>
    <row r="326" spans="2:4" ht="11.25">
      <c r="B326" s="3"/>
      <c r="C326" s="3"/>
      <c r="D326" s="3"/>
    </row>
    <row r="327" spans="2:4" ht="11.25">
      <c r="B327" s="3"/>
      <c r="C327" s="3"/>
      <c r="D327" s="3"/>
    </row>
    <row r="328" spans="2:4" ht="11.25">
      <c r="B328" s="3"/>
      <c r="C328" s="3"/>
      <c r="D328" s="3"/>
    </row>
    <row r="329" spans="2:4" ht="11.25">
      <c r="B329" s="3"/>
      <c r="C329" s="3"/>
      <c r="D329" s="3"/>
    </row>
    <row r="330" spans="2:4" ht="11.25">
      <c r="B330" s="3"/>
      <c r="C330" s="3"/>
      <c r="D330" s="3"/>
    </row>
    <row r="331" spans="2:4" ht="11.25">
      <c r="B331" s="3"/>
      <c r="C331" s="3"/>
      <c r="D331" s="3"/>
    </row>
    <row r="332" spans="2:4" ht="11.25">
      <c r="B332" s="3"/>
      <c r="C332" s="3"/>
      <c r="D332" s="3"/>
    </row>
    <row r="333" spans="2:4" ht="11.25">
      <c r="B333" s="3"/>
      <c r="C333" s="3"/>
      <c r="D333" s="3"/>
    </row>
    <row r="334" spans="2:4" ht="11.25">
      <c r="B334" s="3"/>
      <c r="C334" s="3"/>
      <c r="D334" s="3"/>
    </row>
    <row r="335" spans="2:4" ht="11.25">
      <c r="B335" s="3"/>
      <c r="C335" s="3"/>
      <c r="D335" s="3"/>
    </row>
    <row r="336" spans="2:4" ht="11.25">
      <c r="B336" s="3"/>
      <c r="C336" s="3"/>
      <c r="D336" s="3"/>
    </row>
    <row r="337" spans="2:4" ht="11.25">
      <c r="B337" s="3"/>
      <c r="C337" s="3"/>
      <c r="D337" s="3"/>
    </row>
    <row r="338" spans="2:4" ht="11.25">
      <c r="B338" s="3"/>
      <c r="C338" s="3"/>
      <c r="D338" s="3"/>
    </row>
    <row r="339" spans="2:4" ht="11.25">
      <c r="B339" s="3"/>
      <c r="C339" s="3"/>
      <c r="D339" s="3"/>
    </row>
    <row r="340" spans="2:4" ht="11.25">
      <c r="B340" s="3"/>
      <c r="C340" s="3"/>
      <c r="D340" s="3"/>
    </row>
    <row r="341" spans="2:4" ht="11.25">
      <c r="B341" s="3"/>
      <c r="C341" s="3"/>
      <c r="D341" s="3"/>
    </row>
    <row r="342" spans="2:4" ht="11.25">
      <c r="B342" s="3"/>
      <c r="C342" s="3"/>
      <c r="D342" s="3"/>
    </row>
    <row r="343" spans="2:4" ht="11.25">
      <c r="B343" s="3"/>
      <c r="C343" s="3"/>
      <c r="D343" s="3"/>
    </row>
    <row r="344" spans="2:4" ht="11.25">
      <c r="B344" s="3"/>
      <c r="C344" s="3"/>
      <c r="D344" s="3"/>
    </row>
    <row r="345" spans="2:4" ht="11.25">
      <c r="B345" s="3"/>
      <c r="C345" s="3"/>
      <c r="D345" s="3"/>
    </row>
    <row r="346" spans="2:4" ht="11.25">
      <c r="B346" s="3"/>
      <c r="C346" s="3"/>
      <c r="D346" s="3"/>
    </row>
    <row r="347" spans="2:4" ht="11.25">
      <c r="B347" s="3"/>
      <c r="C347" s="3"/>
      <c r="D347" s="3"/>
    </row>
    <row r="348" spans="2:4" ht="11.25">
      <c r="B348" s="3"/>
      <c r="C348" s="3"/>
      <c r="D348" s="3"/>
    </row>
    <row r="349" spans="2:4" ht="11.25">
      <c r="B349" s="3"/>
      <c r="C349" s="3"/>
      <c r="D349" s="3"/>
    </row>
  </sheetData>
  <mergeCells count="6">
    <mergeCell ref="B51:E51"/>
    <mergeCell ref="A10:E10"/>
    <mergeCell ref="B16:C16"/>
    <mergeCell ref="A11:E11"/>
    <mergeCell ref="A12:E12"/>
    <mergeCell ref="A13:E13"/>
  </mergeCells>
  <printOptions/>
  <pageMargins left="0.92" right="1.12" top="0.45" bottom="0.984251968503937" header="0.46" footer="0.8661417322834646"/>
  <pageSetup horizontalDpi="300" verticalDpi="3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58"/>
  <sheetViews>
    <sheetView view="pageBreakPreview" zoomScaleSheetLayoutView="100" workbookViewId="0" topLeftCell="A241">
      <selection activeCell="E222" sqref="E222"/>
    </sheetView>
  </sheetViews>
  <sheetFormatPr defaultColWidth="9.140625" defaultRowHeight="12"/>
  <cols>
    <col min="1" max="1" width="5.8515625" style="2" customWidth="1"/>
    <col min="2" max="2" width="6.8515625" style="2" customWidth="1"/>
    <col min="3" max="3" width="40.7109375" style="2" customWidth="1"/>
    <col min="4" max="5" width="15.8515625" style="2" customWidth="1"/>
    <col min="6" max="6" width="16.28125" style="2" customWidth="1"/>
    <col min="7" max="7" width="15.8515625" style="2" customWidth="1"/>
    <col min="8" max="16384" width="9.28125" style="2" customWidth="1"/>
  </cols>
  <sheetData>
    <row r="1" ht="11.25"/>
    <row r="2" ht="12">
      <c r="E2" s="53" t="s">
        <v>567</v>
      </c>
    </row>
    <row r="3" ht="12">
      <c r="E3" s="53" t="s">
        <v>562</v>
      </c>
    </row>
    <row r="4" ht="12">
      <c r="E4" s="53" t="s">
        <v>564</v>
      </c>
    </row>
    <row r="5" spans="4:5" ht="12">
      <c r="D5" s="24"/>
      <c r="E5" s="53" t="s">
        <v>563</v>
      </c>
    </row>
    <row r="6" ht="11.25"/>
    <row r="7" ht="11.25"/>
    <row r="8" spans="1:4" ht="12.75">
      <c r="A8" s="799"/>
      <c r="B8" s="799"/>
      <c r="C8" s="799"/>
      <c r="D8" s="799"/>
    </row>
    <row r="9" spans="1:4" ht="12.75">
      <c r="A9" s="799"/>
      <c r="B9" s="799"/>
      <c r="C9" s="799"/>
      <c r="D9" s="799"/>
    </row>
    <row r="10" spans="1:6" ht="12.75">
      <c r="A10" s="799" t="s">
        <v>388</v>
      </c>
      <c r="B10" s="799"/>
      <c r="C10" s="799"/>
      <c r="D10" s="799"/>
      <c r="E10" s="799"/>
      <c r="F10" s="799"/>
    </row>
    <row r="11" spans="1:6" ht="12.75">
      <c r="A11" s="799" t="s">
        <v>85</v>
      </c>
      <c r="B11" s="799"/>
      <c r="C11" s="799"/>
      <c r="D11" s="799"/>
      <c r="E11" s="799"/>
      <c r="F11" s="799"/>
    </row>
    <row r="12" spans="1:6" ht="12.75">
      <c r="A12" s="44"/>
      <c r="B12" s="44"/>
      <c r="C12" s="799" t="s">
        <v>206</v>
      </c>
      <c r="D12" s="799"/>
      <c r="E12" s="799"/>
      <c r="F12" s="799"/>
    </row>
    <row r="13" ht="11.25">
      <c r="C13" s="58"/>
    </row>
    <row r="14" ht="12" thickBot="1"/>
    <row r="15" spans="1:6" ht="12">
      <c r="A15" s="318" t="s">
        <v>48</v>
      </c>
      <c r="B15" s="319" t="s">
        <v>86</v>
      </c>
      <c r="C15" s="320" t="s">
        <v>49</v>
      </c>
      <c r="D15" s="321" t="s">
        <v>87</v>
      </c>
      <c r="E15" s="322" t="s">
        <v>514</v>
      </c>
      <c r="F15" s="323" t="s">
        <v>516</v>
      </c>
    </row>
    <row r="16" spans="1:6" ht="12">
      <c r="A16" s="324"/>
      <c r="B16" s="59" t="s">
        <v>40</v>
      </c>
      <c r="C16" s="169"/>
      <c r="D16" s="52" t="s">
        <v>90</v>
      </c>
      <c r="E16" s="164" t="s">
        <v>513</v>
      </c>
      <c r="F16" s="325" t="s">
        <v>517</v>
      </c>
    </row>
    <row r="17" spans="1:6" ht="12">
      <c r="A17" s="324"/>
      <c r="B17" s="59"/>
      <c r="C17" s="169"/>
      <c r="D17" s="52" t="s">
        <v>92</v>
      </c>
      <c r="E17" s="119" t="s">
        <v>515</v>
      </c>
      <c r="F17" s="326" t="s">
        <v>518</v>
      </c>
    </row>
    <row r="18" spans="1:6" ht="12">
      <c r="A18" s="324"/>
      <c r="B18" s="59"/>
      <c r="C18" s="169"/>
      <c r="D18" s="52" t="s">
        <v>93</v>
      </c>
      <c r="E18" s="119"/>
      <c r="F18" s="326" t="s">
        <v>500</v>
      </c>
    </row>
    <row r="19" spans="1:6" ht="12.75" thickBot="1">
      <c r="A19" s="344"/>
      <c r="B19" s="345"/>
      <c r="C19" s="346"/>
      <c r="D19" s="347" t="s">
        <v>95</v>
      </c>
      <c r="E19" s="348"/>
      <c r="F19" s="349"/>
    </row>
    <row r="20" spans="1:6" ht="12">
      <c r="A20" s="737" t="s">
        <v>209</v>
      </c>
      <c r="B20" s="738"/>
      <c r="C20" s="739" t="s">
        <v>210</v>
      </c>
      <c r="D20" s="740">
        <f>SUM(D21:D27)</f>
        <v>167000</v>
      </c>
      <c r="E20" s="741">
        <f>SUM(E21:E27)</f>
        <v>126727</v>
      </c>
      <c r="F20" s="336">
        <f>E20/D20</f>
        <v>0.7588443113772455</v>
      </c>
    </row>
    <row r="21" spans="1:6" ht="12">
      <c r="A21" s="328"/>
      <c r="B21" s="215" t="s">
        <v>268</v>
      </c>
      <c r="C21" s="39" t="s">
        <v>584</v>
      </c>
      <c r="D21" s="29">
        <v>40000</v>
      </c>
      <c r="E21" s="29">
        <v>9786</v>
      </c>
      <c r="F21" s="329">
        <f aca="true" t="shared" si="0" ref="F21:F112">E21/D21</f>
        <v>0.24465</v>
      </c>
    </row>
    <row r="22" spans="1:6" ht="12">
      <c r="A22" s="328"/>
      <c r="B22" s="215"/>
      <c r="C22" s="39" t="s">
        <v>617</v>
      </c>
      <c r="D22" s="30"/>
      <c r="E22" s="30"/>
      <c r="F22" s="329"/>
    </row>
    <row r="23" spans="1:6" ht="12">
      <c r="A23" s="328"/>
      <c r="B23" s="215"/>
      <c r="C23" s="39"/>
      <c r="D23" s="30"/>
      <c r="E23" s="30"/>
      <c r="F23" s="329"/>
    </row>
    <row r="24" spans="1:6" ht="12">
      <c r="A24" s="328"/>
      <c r="B24" s="215" t="s">
        <v>424</v>
      </c>
      <c r="C24" s="39" t="s">
        <v>425</v>
      </c>
      <c r="D24" s="29">
        <v>20000</v>
      </c>
      <c r="E24" s="29">
        <v>19906</v>
      </c>
      <c r="F24" s="329">
        <f t="shared" si="0"/>
        <v>0.9953</v>
      </c>
    </row>
    <row r="25" spans="1:6" ht="12">
      <c r="A25" s="328"/>
      <c r="B25" s="121"/>
      <c r="C25" s="39" t="s">
        <v>617</v>
      </c>
      <c r="D25" s="30"/>
      <c r="E25" s="16"/>
      <c r="F25" s="329"/>
    </row>
    <row r="26" spans="1:6" ht="12">
      <c r="A26" s="328"/>
      <c r="B26" s="121"/>
      <c r="C26" s="39"/>
      <c r="D26" s="30"/>
      <c r="E26" s="13"/>
      <c r="F26" s="329"/>
    </row>
    <row r="27" spans="1:6" ht="12">
      <c r="A27" s="328"/>
      <c r="B27" s="215" t="s">
        <v>269</v>
      </c>
      <c r="C27" s="39" t="s">
        <v>8</v>
      </c>
      <c r="D27" s="29">
        <v>107000</v>
      </c>
      <c r="E27" s="29">
        <v>97035</v>
      </c>
      <c r="F27" s="329">
        <f t="shared" si="0"/>
        <v>0.9068691588785047</v>
      </c>
    </row>
    <row r="28" spans="1:6" ht="12">
      <c r="A28" s="328"/>
      <c r="B28" s="215"/>
      <c r="C28" s="39" t="s">
        <v>617</v>
      </c>
      <c r="D28" s="30">
        <v>17000</v>
      </c>
      <c r="E28" s="30">
        <v>15676</v>
      </c>
      <c r="F28" s="730">
        <f t="shared" si="0"/>
        <v>0.9221176470588235</v>
      </c>
    </row>
    <row r="29" spans="1:6" ht="12">
      <c r="A29" s="328"/>
      <c r="B29" s="215"/>
      <c r="C29" s="39" t="s">
        <v>315</v>
      </c>
      <c r="D29" s="30">
        <v>90000</v>
      </c>
      <c r="E29" s="30">
        <v>81359</v>
      </c>
      <c r="F29" s="730">
        <f t="shared" si="0"/>
        <v>0.9039888888888888</v>
      </c>
    </row>
    <row r="30" spans="1:6" ht="12">
      <c r="A30" s="330"/>
      <c r="B30" s="122"/>
      <c r="C30" s="39"/>
      <c r="D30" s="31"/>
      <c r="E30" s="9"/>
      <c r="F30" s="329"/>
    </row>
    <row r="31" spans="1:6" ht="12">
      <c r="A31" s="742" t="s">
        <v>270</v>
      </c>
      <c r="B31" s="571"/>
      <c r="C31" s="572" t="s">
        <v>1</v>
      </c>
      <c r="D31" s="573">
        <f>SUM(D32)</f>
        <v>300</v>
      </c>
      <c r="E31" s="573">
        <v>294</v>
      </c>
      <c r="F31" s="327">
        <f t="shared" si="0"/>
        <v>0.98</v>
      </c>
    </row>
    <row r="32" spans="1:6" ht="12">
      <c r="A32" s="328"/>
      <c r="B32" s="216" t="s">
        <v>271</v>
      </c>
      <c r="C32" s="39" t="s">
        <v>8</v>
      </c>
      <c r="D32" s="29">
        <v>300</v>
      </c>
      <c r="E32" s="29">
        <v>294</v>
      </c>
      <c r="F32" s="329">
        <f t="shared" si="0"/>
        <v>0.98</v>
      </c>
    </row>
    <row r="33" spans="1:6" ht="12">
      <c r="A33" s="328"/>
      <c r="B33" s="216"/>
      <c r="C33" s="39" t="s">
        <v>617</v>
      </c>
      <c r="D33" s="29"/>
      <c r="E33" s="29"/>
      <c r="F33" s="329"/>
    </row>
    <row r="34" spans="1:6" ht="12">
      <c r="A34" s="328"/>
      <c r="B34" s="123"/>
      <c r="C34" s="39"/>
      <c r="D34" s="29"/>
      <c r="E34" s="20"/>
      <c r="F34" s="329"/>
    </row>
    <row r="35" spans="1:6" ht="12">
      <c r="A35" s="589">
        <v>600</v>
      </c>
      <c r="B35" s="571"/>
      <c r="C35" s="572" t="s">
        <v>211</v>
      </c>
      <c r="D35" s="573">
        <f>SUM(D36)</f>
        <v>1033000</v>
      </c>
      <c r="E35" s="573">
        <v>709619</v>
      </c>
      <c r="F35" s="327">
        <f t="shared" si="0"/>
        <v>0.6869496611810262</v>
      </c>
    </row>
    <row r="36" spans="1:6" ht="12">
      <c r="A36" s="328"/>
      <c r="B36" s="33">
        <v>60016</v>
      </c>
      <c r="C36" s="39" t="s">
        <v>37</v>
      </c>
      <c r="D36" s="29">
        <f>SUM(D37:D38)</f>
        <v>1033000</v>
      </c>
      <c r="E36" s="29">
        <f>SUM(E37:E38)</f>
        <v>709619</v>
      </c>
      <c r="F36" s="329">
        <f t="shared" si="0"/>
        <v>0.6869496611810262</v>
      </c>
    </row>
    <row r="37" spans="1:6" ht="12">
      <c r="A37" s="328"/>
      <c r="B37" s="33"/>
      <c r="C37" s="39" t="s">
        <v>617</v>
      </c>
      <c r="D37" s="30">
        <v>113000</v>
      </c>
      <c r="E37" s="18">
        <v>76229</v>
      </c>
      <c r="F37" s="730">
        <f t="shared" si="0"/>
        <v>0.6745929203539823</v>
      </c>
    </row>
    <row r="38" spans="1:6" ht="12">
      <c r="A38" s="328"/>
      <c r="B38" s="33"/>
      <c r="C38" s="39" t="s">
        <v>315</v>
      </c>
      <c r="D38" s="30">
        <v>920000</v>
      </c>
      <c r="E38" s="18">
        <v>633390</v>
      </c>
      <c r="F38" s="730">
        <f t="shared" si="0"/>
        <v>0.6884673913043479</v>
      </c>
    </row>
    <row r="39" spans="1:6" ht="12">
      <c r="A39" s="328"/>
      <c r="B39" s="33"/>
      <c r="C39" s="39"/>
      <c r="D39" s="29"/>
      <c r="E39" s="17"/>
      <c r="F39" s="329"/>
    </row>
    <row r="40" spans="1:6" ht="12">
      <c r="A40" s="589">
        <v>630</v>
      </c>
      <c r="B40" s="571"/>
      <c r="C40" s="572" t="s">
        <v>426</v>
      </c>
      <c r="D40" s="573">
        <f>SUM(D41)</f>
        <v>78000</v>
      </c>
      <c r="E40" s="573">
        <v>77804</v>
      </c>
      <c r="F40" s="327">
        <f t="shared" si="0"/>
        <v>0.9974871794871795</v>
      </c>
    </row>
    <row r="41" spans="1:6" ht="12">
      <c r="A41" s="328"/>
      <c r="B41" s="33">
        <v>63095</v>
      </c>
      <c r="C41" s="39" t="s">
        <v>8</v>
      </c>
      <c r="D41" s="29">
        <v>78000</v>
      </c>
      <c r="E41" s="17">
        <v>77804</v>
      </c>
      <c r="F41" s="329">
        <f t="shared" si="0"/>
        <v>0.9974871794871795</v>
      </c>
    </row>
    <row r="42" spans="1:6" ht="12">
      <c r="A42" s="328"/>
      <c r="B42" s="33"/>
      <c r="C42" s="39" t="s">
        <v>315</v>
      </c>
      <c r="D42" s="30"/>
      <c r="E42" s="18"/>
      <c r="F42" s="730"/>
    </row>
    <row r="43" spans="1:6" ht="12">
      <c r="A43" s="328"/>
      <c r="B43" s="33"/>
      <c r="C43" s="39"/>
      <c r="D43" s="29"/>
      <c r="E43" s="17"/>
      <c r="F43" s="329"/>
    </row>
    <row r="44" spans="1:6" ht="12">
      <c r="A44" s="589">
        <v>700</v>
      </c>
      <c r="B44" s="743"/>
      <c r="C44" s="572" t="s">
        <v>13</v>
      </c>
      <c r="D44" s="573">
        <f>SUM(D45:D50)</f>
        <v>1071000</v>
      </c>
      <c r="E44" s="573">
        <f>SUM(E45:E48)</f>
        <v>1019588</v>
      </c>
      <c r="F44" s="327">
        <f t="shared" si="0"/>
        <v>0.9519962651727357</v>
      </c>
    </row>
    <row r="45" spans="1:6" ht="12">
      <c r="A45" s="328"/>
      <c r="B45" s="33">
        <v>70005</v>
      </c>
      <c r="C45" s="39" t="s">
        <v>9</v>
      </c>
      <c r="D45" s="29">
        <v>171000</v>
      </c>
      <c r="E45" s="29">
        <v>119588</v>
      </c>
      <c r="F45" s="329">
        <f t="shared" si="0"/>
        <v>0.699345029239766</v>
      </c>
    </row>
    <row r="46" spans="1:6" ht="12">
      <c r="A46" s="328"/>
      <c r="B46" s="33"/>
      <c r="C46" s="39" t="s">
        <v>617</v>
      </c>
      <c r="D46" s="30"/>
      <c r="E46" s="30"/>
      <c r="F46" s="730"/>
    </row>
    <row r="47" spans="1:6" ht="12">
      <c r="A47" s="328"/>
      <c r="B47" s="33"/>
      <c r="C47" s="39"/>
      <c r="D47" s="29"/>
      <c r="E47" s="29"/>
      <c r="F47" s="329"/>
    </row>
    <row r="48" spans="1:6" ht="12">
      <c r="A48" s="328"/>
      <c r="B48" s="33">
        <v>70021</v>
      </c>
      <c r="C48" s="39" t="s">
        <v>519</v>
      </c>
      <c r="D48" s="29">
        <v>900000</v>
      </c>
      <c r="E48" s="29">
        <v>900000</v>
      </c>
      <c r="F48" s="329">
        <f t="shared" si="0"/>
        <v>1</v>
      </c>
    </row>
    <row r="49" spans="1:6" ht="12">
      <c r="A49" s="328"/>
      <c r="B49" s="33"/>
      <c r="C49" s="39" t="s">
        <v>315</v>
      </c>
      <c r="D49" s="29"/>
      <c r="E49" s="29"/>
      <c r="F49" s="329"/>
    </row>
    <row r="50" spans="1:6" ht="12">
      <c r="A50" s="328"/>
      <c r="B50" s="33"/>
      <c r="C50" s="39"/>
      <c r="D50" s="229"/>
      <c r="E50" s="229"/>
      <c r="F50" s="556"/>
    </row>
    <row r="51" spans="1:6" ht="12">
      <c r="A51" s="589">
        <v>710</v>
      </c>
      <c r="B51" s="743"/>
      <c r="C51" s="744" t="s">
        <v>272</v>
      </c>
      <c r="D51" s="568">
        <f>SUM(D53:D61)</f>
        <v>222000</v>
      </c>
      <c r="E51" s="745">
        <f>SUM(E53:E59)</f>
        <v>139920</v>
      </c>
      <c r="F51" s="336">
        <f t="shared" si="0"/>
        <v>0.6302702702702703</v>
      </c>
    </row>
    <row r="52" spans="1:6" ht="12">
      <c r="A52" s="328"/>
      <c r="B52" s="33"/>
      <c r="C52" s="39"/>
      <c r="D52" s="30"/>
      <c r="E52" s="18"/>
      <c r="F52" s="329"/>
    </row>
    <row r="53" spans="1:6" ht="12">
      <c r="A53" s="328"/>
      <c r="B53" s="33">
        <v>71004</v>
      </c>
      <c r="C53" s="39" t="s">
        <v>273</v>
      </c>
      <c r="D53" s="29">
        <v>60000</v>
      </c>
      <c r="E53" s="29">
        <v>25103</v>
      </c>
      <c r="F53" s="329">
        <f t="shared" si="0"/>
        <v>0.41838333333333333</v>
      </c>
    </row>
    <row r="54" spans="1:6" ht="12">
      <c r="A54" s="328"/>
      <c r="B54" s="33"/>
      <c r="C54" s="39" t="s">
        <v>617</v>
      </c>
      <c r="D54" s="29"/>
      <c r="E54" s="29"/>
      <c r="F54" s="329"/>
    </row>
    <row r="55" spans="1:6" ht="12">
      <c r="A55" s="328"/>
      <c r="B55" s="33"/>
      <c r="C55" s="39"/>
      <c r="D55" s="30"/>
      <c r="E55" s="18"/>
      <c r="F55" s="329"/>
    </row>
    <row r="56" spans="1:6" ht="12">
      <c r="A56" s="328"/>
      <c r="B56" s="33">
        <v>71014</v>
      </c>
      <c r="C56" s="39" t="s">
        <v>14</v>
      </c>
      <c r="D56" s="29">
        <v>50000</v>
      </c>
      <c r="E56" s="29">
        <v>35992</v>
      </c>
      <c r="F56" s="329">
        <f t="shared" si="0"/>
        <v>0.71984</v>
      </c>
    </row>
    <row r="57" spans="1:6" ht="12">
      <c r="A57" s="328"/>
      <c r="B57" s="33"/>
      <c r="C57" s="39" t="s">
        <v>617</v>
      </c>
      <c r="D57" s="29"/>
      <c r="E57" s="29"/>
      <c r="F57" s="329"/>
    </row>
    <row r="58" spans="1:6" ht="12">
      <c r="A58" s="328"/>
      <c r="B58" s="33"/>
      <c r="C58" s="39"/>
      <c r="D58" s="29"/>
      <c r="E58" s="29"/>
      <c r="F58" s="329"/>
    </row>
    <row r="59" spans="1:6" ht="12">
      <c r="A59" s="328"/>
      <c r="B59" s="33">
        <v>71035</v>
      </c>
      <c r="C59" s="39" t="s">
        <v>405</v>
      </c>
      <c r="D59" s="29">
        <v>112000</v>
      </c>
      <c r="E59" s="29">
        <v>78825</v>
      </c>
      <c r="F59" s="329">
        <f t="shared" si="0"/>
        <v>0.7037946428571429</v>
      </c>
    </row>
    <row r="60" spans="1:6" ht="12">
      <c r="A60" s="328"/>
      <c r="B60" s="33"/>
      <c r="C60" s="39" t="s">
        <v>617</v>
      </c>
      <c r="D60" s="29"/>
      <c r="E60" s="29"/>
      <c r="F60" s="329"/>
    </row>
    <row r="61" spans="1:6" ht="12">
      <c r="A61" s="328"/>
      <c r="B61" s="33"/>
      <c r="C61" s="39"/>
      <c r="D61" s="229"/>
      <c r="E61" s="229"/>
      <c r="F61" s="329"/>
    </row>
    <row r="62" spans="1:6" ht="12">
      <c r="A62" s="589">
        <v>750</v>
      </c>
      <c r="B62" s="743"/>
      <c r="C62" s="572" t="s">
        <v>212</v>
      </c>
      <c r="D62" s="573">
        <f>SUM(D64,D68,D71,D76,D80,D84)</f>
        <v>4392860</v>
      </c>
      <c r="E62" s="573">
        <f>SUM(E64,E68,E71,E76,E80,E84)</f>
        <v>4115924</v>
      </c>
      <c r="F62" s="327">
        <f t="shared" si="0"/>
        <v>0.9369576995397076</v>
      </c>
    </row>
    <row r="63" spans="1:6" ht="12">
      <c r="A63" s="328"/>
      <c r="B63" s="33"/>
      <c r="C63" s="39"/>
      <c r="D63" s="29"/>
      <c r="E63" s="29"/>
      <c r="F63" s="329"/>
    </row>
    <row r="64" spans="1:6" ht="12">
      <c r="A64" s="332"/>
      <c r="B64" s="33">
        <v>75011</v>
      </c>
      <c r="C64" s="3" t="s">
        <v>12</v>
      </c>
      <c r="D64" s="29">
        <v>241500</v>
      </c>
      <c r="E64" s="29">
        <v>231187</v>
      </c>
      <c r="F64" s="329">
        <f t="shared" si="0"/>
        <v>0.957296066252588</v>
      </c>
    </row>
    <row r="65" spans="1:6" ht="12">
      <c r="A65" s="332"/>
      <c r="B65" s="33"/>
      <c r="C65" s="39" t="s">
        <v>617</v>
      </c>
      <c r="D65" s="30">
        <v>20500</v>
      </c>
      <c r="E65" s="30">
        <v>17064</v>
      </c>
      <c r="F65" s="730">
        <f t="shared" si="0"/>
        <v>0.832390243902439</v>
      </c>
    </row>
    <row r="66" spans="1:6" ht="12">
      <c r="A66" s="332"/>
      <c r="B66" s="33"/>
      <c r="C66" s="3" t="s">
        <v>618</v>
      </c>
      <c r="D66" s="30">
        <v>221000</v>
      </c>
      <c r="E66" s="30">
        <v>214123</v>
      </c>
      <c r="F66" s="730">
        <f t="shared" si="0"/>
        <v>0.9688823529411764</v>
      </c>
    </row>
    <row r="67" spans="1:6" ht="12">
      <c r="A67" s="332"/>
      <c r="B67" s="33"/>
      <c r="C67" s="3"/>
      <c r="D67" s="29"/>
      <c r="E67" s="29"/>
      <c r="F67" s="329"/>
    </row>
    <row r="68" spans="1:6" ht="12">
      <c r="A68" s="328"/>
      <c r="B68" s="33">
        <v>75022</v>
      </c>
      <c r="C68" s="39" t="s">
        <v>427</v>
      </c>
      <c r="D68" s="29">
        <v>182000</v>
      </c>
      <c r="E68" s="29">
        <v>180991</v>
      </c>
      <c r="F68" s="329">
        <f t="shared" si="0"/>
        <v>0.9944560439560439</v>
      </c>
    </row>
    <row r="69" spans="1:6" ht="12">
      <c r="A69" s="328"/>
      <c r="B69" s="33"/>
      <c r="C69" s="39" t="s">
        <v>617</v>
      </c>
      <c r="D69" s="29"/>
      <c r="E69" s="29"/>
      <c r="F69" s="329"/>
    </row>
    <row r="70" spans="1:6" ht="12">
      <c r="A70" s="328"/>
      <c r="B70" s="33"/>
      <c r="C70" s="39"/>
      <c r="D70" s="29"/>
      <c r="E70" s="18"/>
      <c r="F70" s="329"/>
    </row>
    <row r="71" spans="1:6" ht="12">
      <c r="A71" s="328"/>
      <c r="B71" s="33">
        <v>75023</v>
      </c>
      <c r="C71" s="39" t="s">
        <v>428</v>
      </c>
      <c r="D71" s="29">
        <f>SUM(D72:D74)</f>
        <v>3621000</v>
      </c>
      <c r="E71" s="29">
        <f>SUM(E72:E74)</f>
        <v>3424345</v>
      </c>
      <c r="F71" s="329">
        <f t="shared" si="0"/>
        <v>0.9456904170118752</v>
      </c>
    </row>
    <row r="72" spans="1:6" ht="12">
      <c r="A72" s="328"/>
      <c r="B72" s="33"/>
      <c r="C72" s="39" t="s">
        <v>617</v>
      </c>
      <c r="D72" s="30">
        <v>883800</v>
      </c>
      <c r="E72" s="30">
        <v>818733</v>
      </c>
      <c r="F72" s="730">
        <f t="shared" si="0"/>
        <v>0.926378139850645</v>
      </c>
    </row>
    <row r="73" spans="1:6" ht="12">
      <c r="A73" s="328"/>
      <c r="B73" s="33"/>
      <c r="C73" s="3" t="s">
        <v>618</v>
      </c>
      <c r="D73" s="30">
        <v>2682700</v>
      </c>
      <c r="E73" s="30">
        <v>2568944</v>
      </c>
      <c r="F73" s="730">
        <f t="shared" si="0"/>
        <v>0.9575964513363403</v>
      </c>
    </row>
    <row r="74" spans="1:6" ht="12">
      <c r="A74" s="328"/>
      <c r="B74" s="33"/>
      <c r="C74" s="39" t="s">
        <v>315</v>
      </c>
      <c r="D74" s="30">
        <v>54500</v>
      </c>
      <c r="E74" s="30">
        <v>36668</v>
      </c>
      <c r="F74" s="730">
        <f t="shared" si="0"/>
        <v>0.6728073394495413</v>
      </c>
    </row>
    <row r="75" spans="1:6" ht="12">
      <c r="A75" s="328"/>
      <c r="B75" s="33"/>
      <c r="C75" s="39"/>
      <c r="D75" s="29"/>
      <c r="E75" s="29"/>
      <c r="F75" s="329"/>
    </row>
    <row r="76" spans="1:6" ht="12">
      <c r="A76" s="328"/>
      <c r="B76" s="33">
        <v>75047</v>
      </c>
      <c r="C76" s="39" t="s">
        <v>437</v>
      </c>
      <c r="D76" s="29">
        <v>45000</v>
      </c>
      <c r="E76" s="29">
        <v>40686</v>
      </c>
      <c r="F76" s="329">
        <f t="shared" si="0"/>
        <v>0.9041333333333333</v>
      </c>
    </row>
    <row r="77" spans="1:6" ht="12">
      <c r="A77" s="328"/>
      <c r="B77" s="33"/>
      <c r="C77" s="39" t="s">
        <v>438</v>
      </c>
      <c r="D77" s="29"/>
      <c r="E77" s="29"/>
      <c r="F77" s="329"/>
    </row>
    <row r="78" spans="1:6" ht="12">
      <c r="A78" s="328"/>
      <c r="B78" s="33"/>
      <c r="C78" s="39" t="s">
        <v>617</v>
      </c>
      <c r="D78" s="29"/>
      <c r="E78" s="29"/>
      <c r="F78" s="329"/>
    </row>
    <row r="79" spans="1:6" ht="12">
      <c r="A79" s="328"/>
      <c r="B79" s="33"/>
      <c r="C79" s="39"/>
      <c r="D79" s="30"/>
      <c r="E79" s="18"/>
      <c r="F79" s="329"/>
    </row>
    <row r="80" spans="1:6" ht="12">
      <c r="A80" s="328"/>
      <c r="B80" s="33">
        <v>75056</v>
      </c>
      <c r="C80" s="39" t="s">
        <v>189</v>
      </c>
      <c r="D80" s="29">
        <v>55600</v>
      </c>
      <c r="E80" s="29">
        <v>55600</v>
      </c>
      <c r="F80" s="329">
        <f t="shared" si="0"/>
        <v>1</v>
      </c>
    </row>
    <row r="81" spans="1:6" ht="12">
      <c r="A81" s="328"/>
      <c r="B81" s="33"/>
      <c r="C81" s="39" t="s">
        <v>617</v>
      </c>
      <c r="D81" s="30">
        <v>54128</v>
      </c>
      <c r="E81" s="30">
        <v>54128</v>
      </c>
      <c r="F81" s="730">
        <f t="shared" si="0"/>
        <v>1</v>
      </c>
    </row>
    <row r="82" spans="1:6" ht="12">
      <c r="A82" s="328"/>
      <c r="B82" s="33"/>
      <c r="C82" s="3" t="s">
        <v>618</v>
      </c>
      <c r="D82" s="30">
        <v>1472</v>
      </c>
      <c r="E82" s="30">
        <v>1472</v>
      </c>
      <c r="F82" s="730">
        <f t="shared" si="0"/>
        <v>1</v>
      </c>
    </row>
    <row r="83" spans="1:6" ht="12">
      <c r="A83" s="328"/>
      <c r="B83" s="33"/>
      <c r="C83" s="39"/>
      <c r="D83" s="29"/>
      <c r="E83" s="29"/>
      <c r="F83" s="329"/>
    </row>
    <row r="84" spans="1:6" ht="12">
      <c r="A84" s="328"/>
      <c r="B84" s="33">
        <v>75095</v>
      </c>
      <c r="C84" s="39" t="s">
        <v>8</v>
      </c>
      <c r="D84" s="29">
        <v>247760</v>
      </c>
      <c r="E84" s="29">
        <v>183115</v>
      </c>
      <c r="F84" s="329">
        <f t="shared" si="0"/>
        <v>0.7390821762996448</v>
      </c>
    </row>
    <row r="85" spans="1:6" ht="12">
      <c r="A85" s="328"/>
      <c r="B85" s="33"/>
      <c r="C85" s="39" t="s">
        <v>617</v>
      </c>
      <c r="D85" s="29"/>
      <c r="E85" s="29"/>
      <c r="F85" s="329"/>
    </row>
    <row r="86" spans="1:6" ht="12">
      <c r="A86" s="328"/>
      <c r="B86" s="33"/>
      <c r="C86" s="39"/>
      <c r="D86" s="41"/>
      <c r="E86" s="29"/>
      <c r="F86" s="329"/>
    </row>
    <row r="87" spans="1:6" ht="12">
      <c r="A87" s="331">
        <v>751</v>
      </c>
      <c r="B87" s="124"/>
      <c r="C87" s="38" t="s">
        <v>228</v>
      </c>
      <c r="D87" s="166"/>
      <c r="E87" s="120"/>
      <c r="F87" s="333"/>
    </row>
    <row r="88" spans="1:6" ht="12">
      <c r="A88" s="334"/>
      <c r="B88" s="125"/>
      <c r="C88" s="42" t="s">
        <v>368</v>
      </c>
      <c r="D88" s="21">
        <f>SUM(D90:D96)</f>
        <v>105138</v>
      </c>
      <c r="E88" s="21">
        <f>SUM(E90:E94)</f>
        <v>39807</v>
      </c>
      <c r="F88" s="335">
        <f t="shared" si="0"/>
        <v>0.3786166752268447</v>
      </c>
    </row>
    <row r="89" spans="1:6" ht="12">
      <c r="A89" s="334"/>
      <c r="B89" s="125"/>
      <c r="C89" s="42" t="s">
        <v>229</v>
      </c>
      <c r="D89" s="21"/>
      <c r="E89" s="21"/>
      <c r="F89" s="335"/>
    </row>
    <row r="90" spans="1:6" ht="12">
      <c r="A90" s="564"/>
      <c r="B90" s="234">
        <v>75101</v>
      </c>
      <c r="C90" s="553" t="s">
        <v>228</v>
      </c>
      <c r="D90" s="555">
        <v>3264</v>
      </c>
      <c r="E90" s="555">
        <v>3264</v>
      </c>
      <c r="F90" s="560">
        <f t="shared" si="0"/>
        <v>1</v>
      </c>
    </row>
    <row r="91" spans="1:6" ht="12">
      <c r="A91" s="328"/>
      <c r="B91" s="33"/>
      <c r="C91" s="43" t="s">
        <v>369</v>
      </c>
      <c r="D91" s="17"/>
      <c r="E91" s="18"/>
      <c r="F91" s="329"/>
    </row>
    <row r="92" spans="1:6" ht="12">
      <c r="A92" s="328"/>
      <c r="B92" s="33"/>
      <c r="C92" s="39" t="s">
        <v>617</v>
      </c>
      <c r="D92" s="29"/>
      <c r="E92" s="18"/>
      <c r="F92" s="329"/>
    </row>
    <row r="93" spans="1:6" ht="12">
      <c r="A93" s="750"/>
      <c r="B93" s="37"/>
      <c r="C93" s="190"/>
      <c r="D93" s="29"/>
      <c r="E93" s="30"/>
      <c r="F93" s="463"/>
    </row>
    <row r="94" spans="1:6" ht="33.75">
      <c r="A94" s="565"/>
      <c r="B94" s="731">
        <v>75109</v>
      </c>
      <c r="C94" s="732" t="s">
        <v>520</v>
      </c>
      <c r="D94" s="316">
        <v>101874</v>
      </c>
      <c r="E94" s="733">
        <v>36543</v>
      </c>
      <c r="F94" s="329">
        <f t="shared" si="0"/>
        <v>0.3587078155368396</v>
      </c>
    </row>
    <row r="95" spans="1:6" ht="12">
      <c r="A95" s="337"/>
      <c r="B95" s="731"/>
      <c r="C95" s="39" t="s">
        <v>617</v>
      </c>
      <c r="D95" s="316"/>
      <c r="E95" s="733"/>
      <c r="F95" s="329"/>
    </row>
    <row r="96" spans="1:6" ht="12">
      <c r="A96" s="330"/>
      <c r="B96" s="63"/>
      <c r="C96" s="554"/>
      <c r="D96" s="229"/>
      <c r="E96" s="20"/>
      <c r="F96" s="556"/>
    </row>
    <row r="97" spans="1:6" ht="12">
      <c r="A97" s="331">
        <v>754</v>
      </c>
      <c r="B97" s="124"/>
      <c r="C97" s="38" t="s">
        <v>274</v>
      </c>
      <c r="D97" s="28">
        <f>SUM(D100,D104,D108)</f>
        <v>439000</v>
      </c>
      <c r="E97" s="28">
        <f>SUM(E100,E104,E108)</f>
        <v>404226</v>
      </c>
      <c r="F97" s="333">
        <f t="shared" si="0"/>
        <v>0.9207881548974943</v>
      </c>
    </row>
    <row r="98" spans="1:6" ht="12">
      <c r="A98" s="585"/>
      <c r="B98" s="566"/>
      <c r="C98" s="567" t="s">
        <v>232</v>
      </c>
      <c r="D98" s="568"/>
      <c r="E98" s="568"/>
      <c r="F98" s="336"/>
    </row>
    <row r="99" spans="1:6" ht="12">
      <c r="A99" s="328"/>
      <c r="B99" s="33"/>
      <c r="C99" s="43"/>
      <c r="D99" s="29"/>
      <c r="E99" s="18"/>
      <c r="F99" s="329"/>
    </row>
    <row r="100" spans="1:6" ht="12">
      <c r="A100" s="328"/>
      <c r="B100" s="33">
        <v>75412</v>
      </c>
      <c r="C100" s="43" t="s">
        <v>275</v>
      </c>
      <c r="D100" s="29">
        <f>SUM(D101:D102)</f>
        <v>120000</v>
      </c>
      <c r="E100" s="29">
        <f>SUM(E101:E102)</f>
        <v>110770</v>
      </c>
      <c r="F100" s="329">
        <f t="shared" si="0"/>
        <v>0.9230833333333334</v>
      </c>
    </row>
    <row r="101" spans="1:6" ht="12">
      <c r="A101" s="328"/>
      <c r="B101" s="33"/>
      <c r="C101" s="39" t="s">
        <v>617</v>
      </c>
      <c r="D101" s="30">
        <v>70500</v>
      </c>
      <c r="E101" s="18">
        <v>64310</v>
      </c>
      <c r="F101" s="730">
        <f t="shared" si="0"/>
        <v>0.9121985815602837</v>
      </c>
    </row>
    <row r="102" spans="1:6" ht="12">
      <c r="A102" s="328"/>
      <c r="B102" s="33"/>
      <c r="C102" s="3" t="s">
        <v>618</v>
      </c>
      <c r="D102" s="30">
        <v>49500</v>
      </c>
      <c r="E102" s="18">
        <v>46460</v>
      </c>
      <c r="F102" s="730">
        <f t="shared" si="0"/>
        <v>0.9385858585858586</v>
      </c>
    </row>
    <row r="103" spans="1:6" ht="12">
      <c r="A103" s="328"/>
      <c r="B103" s="33"/>
      <c r="C103" s="43"/>
      <c r="D103" s="29"/>
      <c r="E103" s="18"/>
      <c r="F103" s="329"/>
    </row>
    <row r="104" spans="1:6" ht="12">
      <c r="A104" s="328"/>
      <c r="B104" s="33">
        <v>75416</v>
      </c>
      <c r="C104" s="43" t="s">
        <v>276</v>
      </c>
      <c r="D104" s="29">
        <f>SUM(D105:D106)</f>
        <v>315500</v>
      </c>
      <c r="E104" s="29">
        <f>SUM(E105:E106)</f>
        <v>290039</v>
      </c>
      <c r="F104" s="329">
        <f t="shared" si="0"/>
        <v>0.9192995245641838</v>
      </c>
    </row>
    <row r="105" spans="1:6" ht="12">
      <c r="A105" s="328"/>
      <c r="B105" s="33"/>
      <c r="C105" s="39" t="s">
        <v>617</v>
      </c>
      <c r="D105" s="30">
        <v>59800</v>
      </c>
      <c r="E105" s="18">
        <v>35946</v>
      </c>
      <c r="F105" s="730">
        <f t="shared" si="0"/>
        <v>0.6011036789297659</v>
      </c>
    </row>
    <row r="106" spans="1:6" ht="12">
      <c r="A106" s="328"/>
      <c r="B106" s="33"/>
      <c r="C106" s="3" t="s">
        <v>618</v>
      </c>
      <c r="D106" s="30">
        <v>255700</v>
      </c>
      <c r="E106" s="18">
        <v>254093</v>
      </c>
      <c r="F106" s="730">
        <f t="shared" si="0"/>
        <v>0.993715291357059</v>
      </c>
    </row>
    <row r="107" spans="1:6" ht="12">
      <c r="A107" s="328"/>
      <c r="B107" s="33"/>
      <c r="C107" s="43"/>
      <c r="D107" s="29"/>
      <c r="E107" s="18"/>
      <c r="F107" s="329"/>
    </row>
    <row r="108" spans="1:6" ht="12">
      <c r="A108" s="328"/>
      <c r="B108" s="33">
        <v>75495</v>
      </c>
      <c r="C108" s="43" t="s">
        <v>8</v>
      </c>
      <c r="D108" s="29">
        <v>3500</v>
      </c>
      <c r="E108" s="17">
        <v>3417</v>
      </c>
      <c r="F108" s="329">
        <f t="shared" si="0"/>
        <v>0.9762857142857143</v>
      </c>
    </row>
    <row r="109" spans="1:6" ht="12">
      <c r="A109" s="328"/>
      <c r="B109" s="33"/>
      <c r="C109" s="39" t="s">
        <v>617</v>
      </c>
      <c r="D109" s="29"/>
      <c r="E109" s="17"/>
      <c r="F109" s="329"/>
    </row>
    <row r="110" spans="1:6" ht="12">
      <c r="A110" s="328"/>
      <c r="B110" s="33"/>
      <c r="C110" s="43"/>
      <c r="D110" s="29"/>
      <c r="E110" s="18"/>
      <c r="F110" s="556"/>
    </row>
    <row r="111" spans="1:6" ht="12">
      <c r="A111" s="589">
        <v>757</v>
      </c>
      <c r="B111" s="743"/>
      <c r="C111" s="572" t="s">
        <v>277</v>
      </c>
      <c r="D111" s="573">
        <f>SUM(D112)</f>
        <v>604723</v>
      </c>
      <c r="E111" s="573">
        <f>SUM(E112)</f>
        <v>578844</v>
      </c>
      <c r="F111" s="746">
        <f t="shared" si="0"/>
        <v>0.9572051997360775</v>
      </c>
    </row>
    <row r="112" spans="1:6" ht="12">
      <c r="A112" s="328"/>
      <c r="B112" s="33">
        <v>75702</v>
      </c>
      <c r="C112" s="39" t="s">
        <v>439</v>
      </c>
      <c r="D112" s="29">
        <v>604723</v>
      </c>
      <c r="E112" s="17">
        <v>578844</v>
      </c>
      <c r="F112" s="329">
        <f t="shared" si="0"/>
        <v>0.9572051997360775</v>
      </c>
    </row>
    <row r="113" spans="1:6" ht="12">
      <c r="A113" s="328"/>
      <c r="B113" s="33"/>
      <c r="C113" s="39" t="s">
        <v>440</v>
      </c>
      <c r="D113" s="29"/>
      <c r="E113" s="18"/>
      <c r="F113" s="329"/>
    </row>
    <row r="114" spans="1:6" ht="12">
      <c r="A114" s="328"/>
      <c r="B114" s="33"/>
      <c r="C114" s="39" t="s">
        <v>619</v>
      </c>
      <c r="D114" s="29"/>
      <c r="E114" s="18"/>
      <c r="F114" s="329"/>
    </row>
    <row r="115" spans="1:6" ht="12">
      <c r="A115" s="328"/>
      <c r="B115" s="33"/>
      <c r="C115" s="39"/>
      <c r="D115" s="29"/>
      <c r="E115" s="18"/>
      <c r="F115" s="329"/>
    </row>
    <row r="116" spans="1:6" ht="12">
      <c r="A116" s="589">
        <v>801</v>
      </c>
      <c r="B116" s="743"/>
      <c r="C116" s="572" t="s">
        <v>2</v>
      </c>
      <c r="D116" s="573">
        <f>SUM(D118,D124,D128,D133,D137,D141,D144,D147)</f>
        <v>15114932</v>
      </c>
      <c r="E116" s="573">
        <f>SUM(E118,E124,E128,E133,E137,E141,E144,E147)</f>
        <v>14134663</v>
      </c>
      <c r="F116" s="327">
        <f>E116/D116</f>
        <v>0.9351456559645785</v>
      </c>
    </row>
    <row r="117" spans="1:6" ht="12">
      <c r="A117" s="338"/>
      <c r="B117" s="735"/>
      <c r="C117" s="60" t="s">
        <v>98</v>
      </c>
      <c r="D117" s="61"/>
      <c r="E117" s="130"/>
      <c r="F117" s="329"/>
    </row>
    <row r="118" spans="1:6" ht="12">
      <c r="A118" s="328"/>
      <c r="B118" s="37">
        <v>80101</v>
      </c>
      <c r="C118" s="16" t="s">
        <v>10</v>
      </c>
      <c r="D118" s="29">
        <f>SUM(D119:D122)</f>
        <v>8052324</v>
      </c>
      <c r="E118" s="29">
        <f>SUM(E119:E122)</f>
        <v>7457154</v>
      </c>
      <c r="F118" s="329">
        <f>E118/D118</f>
        <v>0.9260871768200087</v>
      </c>
    </row>
    <row r="119" spans="1:6" ht="12">
      <c r="A119" s="339"/>
      <c r="B119" s="37"/>
      <c r="C119" s="16" t="s">
        <v>617</v>
      </c>
      <c r="D119" s="30">
        <v>1304710</v>
      </c>
      <c r="E119" s="30">
        <v>998993</v>
      </c>
      <c r="F119" s="730">
        <f>E119/D119</f>
        <v>0.7656820289566264</v>
      </c>
    </row>
    <row r="120" spans="1:6" ht="12">
      <c r="A120" s="339"/>
      <c r="B120" s="37"/>
      <c r="C120" s="16" t="s">
        <v>618</v>
      </c>
      <c r="D120" s="30">
        <v>4543614</v>
      </c>
      <c r="E120" s="30">
        <v>4534430</v>
      </c>
      <c r="F120" s="730">
        <f>E120/D120</f>
        <v>0.9979787015358259</v>
      </c>
    </row>
    <row r="121" spans="1:6" ht="12">
      <c r="A121" s="339"/>
      <c r="B121" s="37"/>
      <c r="C121" s="16" t="s">
        <v>315</v>
      </c>
      <c r="D121" s="30">
        <v>2200000</v>
      </c>
      <c r="E121" s="30">
        <v>1923731</v>
      </c>
      <c r="F121" s="730">
        <f>E121/D121</f>
        <v>0.8744231818181818</v>
      </c>
    </row>
    <row r="122" spans="1:6" ht="12">
      <c r="A122" s="339"/>
      <c r="B122" s="37"/>
      <c r="C122" s="16" t="s">
        <v>620</v>
      </c>
      <c r="D122" s="30">
        <v>4000</v>
      </c>
      <c r="E122" s="30">
        <v>0</v>
      </c>
      <c r="F122" s="730">
        <f>E122/D122</f>
        <v>0</v>
      </c>
    </row>
    <row r="123" spans="1:6" ht="12">
      <c r="A123" s="339"/>
      <c r="B123" s="37"/>
      <c r="C123" s="16"/>
      <c r="D123" s="29"/>
      <c r="E123" s="29"/>
      <c r="F123" s="329"/>
    </row>
    <row r="124" spans="1:6" ht="12">
      <c r="A124" s="339"/>
      <c r="B124" s="37">
        <v>80104</v>
      </c>
      <c r="C124" s="16" t="s">
        <v>433</v>
      </c>
      <c r="D124" s="29">
        <v>176837</v>
      </c>
      <c r="E124" s="29">
        <v>175859</v>
      </c>
      <c r="F124" s="329">
        <f>E124/D124</f>
        <v>0.99446948319639</v>
      </c>
    </row>
    <row r="125" spans="1:6" ht="12">
      <c r="A125" s="339"/>
      <c r="B125" s="37"/>
      <c r="C125" s="16" t="s">
        <v>617</v>
      </c>
      <c r="D125" s="30">
        <v>23463</v>
      </c>
      <c r="E125" s="30">
        <v>23138</v>
      </c>
      <c r="F125" s="730">
        <f>E125/D125</f>
        <v>0.9861484038699229</v>
      </c>
    </row>
    <row r="126" spans="1:6" ht="12">
      <c r="A126" s="339"/>
      <c r="B126" s="37"/>
      <c r="C126" s="16" t="s">
        <v>618</v>
      </c>
      <c r="D126" s="30">
        <v>153374</v>
      </c>
      <c r="E126" s="30">
        <v>152721</v>
      </c>
      <c r="F126" s="730">
        <f>E126/D126</f>
        <v>0.995742433528499</v>
      </c>
    </row>
    <row r="127" spans="1:6" ht="12">
      <c r="A127" s="339"/>
      <c r="B127" s="37"/>
      <c r="C127" s="16"/>
      <c r="D127" s="29"/>
      <c r="E127" s="18"/>
      <c r="F127" s="329"/>
    </row>
    <row r="128" spans="1:6" ht="12">
      <c r="A128" s="328"/>
      <c r="B128" s="37">
        <v>80110</v>
      </c>
      <c r="C128" s="16" t="s">
        <v>39</v>
      </c>
      <c r="D128" s="29">
        <f>SUM(D129:D131)</f>
        <v>5780806</v>
      </c>
      <c r="E128" s="29">
        <f>SUM(E129:E131)</f>
        <v>5555170</v>
      </c>
      <c r="F128" s="329">
        <f>E128/D128</f>
        <v>0.9609680726182473</v>
      </c>
    </row>
    <row r="129" spans="1:6" ht="12">
      <c r="A129" s="328"/>
      <c r="B129" s="37"/>
      <c r="C129" s="16" t="s">
        <v>617</v>
      </c>
      <c r="D129" s="30">
        <v>479303</v>
      </c>
      <c r="E129" s="30">
        <v>307115</v>
      </c>
      <c r="F129" s="730">
        <f>E129/D129</f>
        <v>0.6407533439181478</v>
      </c>
    </row>
    <row r="130" spans="1:6" ht="12">
      <c r="A130" s="328"/>
      <c r="B130" s="37"/>
      <c r="C130" s="16" t="s">
        <v>618</v>
      </c>
      <c r="D130" s="30">
        <v>2251503</v>
      </c>
      <c r="E130" s="30">
        <v>2247524</v>
      </c>
      <c r="F130" s="730">
        <f>E130/D130</f>
        <v>0.9982327360878489</v>
      </c>
    </row>
    <row r="131" spans="1:6" ht="12">
      <c r="A131" s="328"/>
      <c r="B131" s="33"/>
      <c r="C131" s="3" t="s">
        <v>315</v>
      </c>
      <c r="D131" s="30">
        <v>3050000</v>
      </c>
      <c r="E131" s="30">
        <v>3000531</v>
      </c>
      <c r="F131" s="730">
        <f>E131/D131</f>
        <v>0.9837806557377049</v>
      </c>
    </row>
    <row r="132" spans="1:6" ht="12">
      <c r="A132" s="328"/>
      <c r="B132" s="33"/>
      <c r="C132" s="39"/>
      <c r="D132" s="30"/>
      <c r="E132" s="18"/>
      <c r="F132" s="329"/>
    </row>
    <row r="133" spans="1:6" ht="12">
      <c r="A133" s="328"/>
      <c r="B133" s="33">
        <v>80113</v>
      </c>
      <c r="C133" s="39" t="s">
        <v>38</v>
      </c>
      <c r="D133" s="29">
        <v>596000</v>
      </c>
      <c r="E133" s="29">
        <v>451964</v>
      </c>
      <c r="F133" s="329">
        <f>E133/D133</f>
        <v>0.7583288590604027</v>
      </c>
    </row>
    <row r="134" spans="1:6" ht="12">
      <c r="A134" s="328"/>
      <c r="B134" s="33"/>
      <c r="C134" s="3" t="s">
        <v>617</v>
      </c>
      <c r="D134" s="30">
        <v>503814</v>
      </c>
      <c r="E134" s="30">
        <v>362066</v>
      </c>
      <c r="F134" s="730">
        <f>E134/D134</f>
        <v>0.718650136756819</v>
      </c>
    </row>
    <row r="135" spans="1:6" ht="12">
      <c r="A135" s="328"/>
      <c r="B135" s="33"/>
      <c r="C135" s="3" t="s">
        <v>618</v>
      </c>
      <c r="D135" s="30">
        <v>92186</v>
      </c>
      <c r="E135" s="30">
        <v>89898</v>
      </c>
      <c r="F135" s="730">
        <f>E135/D135</f>
        <v>0.9751806131082811</v>
      </c>
    </row>
    <row r="136" spans="1:6" ht="12">
      <c r="A136" s="328"/>
      <c r="B136" s="33"/>
      <c r="C136" s="39"/>
      <c r="D136" s="29"/>
      <c r="E136" s="18"/>
      <c r="F136" s="329"/>
    </row>
    <row r="137" spans="1:6" ht="12">
      <c r="A137" s="328"/>
      <c r="B137" s="33">
        <v>80114</v>
      </c>
      <c r="C137" s="127" t="s">
        <v>18</v>
      </c>
      <c r="D137" s="29">
        <v>364948</v>
      </c>
      <c r="E137" s="29">
        <v>364854</v>
      </c>
      <c r="F137" s="329">
        <f>E137/D137</f>
        <v>0.9997424290583864</v>
      </c>
    </row>
    <row r="138" spans="1:6" ht="12">
      <c r="A138" s="328"/>
      <c r="B138" s="33"/>
      <c r="C138" s="3" t="s">
        <v>617</v>
      </c>
      <c r="D138" s="30">
        <v>59131</v>
      </c>
      <c r="E138" s="30">
        <v>59075</v>
      </c>
      <c r="F138" s="730">
        <f>E138/D138</f>
        <v>0.9990529502291522</v>
      </c>
    </row>
    <row r="139" spans="1:6" ht="12">
      <c r="A139" s="328"/>
      <c r="B139" s="33"/>
      <c r="C139" s="3" t="s">
        <v>618</v>
      </c>
      <c r="D139" s="30">
        <v>305817</v>
      </c>
      <c r="E139" s="30">
        <v>305779</v>
      </c>
      <c r="F139" s="730">
        <f>E139/D139</f>
        <v>0.9998757426827155</v>
      </c>
    </row>
    <row r="140" spans="1:6" ht="12">
      <c r="A140" s="328"/>
      <c r="B140" s="33"/>
      <c r="C140" s="127"/>
      <c r="D140" s="29"/>
      <c r="E140" s="29"/>
      <c r="F140" s="329"/>
    </row>
    <row r="141" spans="1:6" ht="12">
      <c r="A141" s="328"/>
      <c r="B141" s="33">
        <v>80132</v>
      </c>
      <c r="C141" s="127" t="s">
        <v>380</v>
      </c>
      <c r="D141" s="29">
        <v>8000</v>
      </c>
      <c r="E141" s="29">
        <v>8000</v>
      </c>
      <c r="F141" s="329">
        <f>E141/D141</f>
        <v>1</v>
      </c>
    </row>
    <row r="142" spans="1:6" ht="12">
      <c r="A142" s="328"/>
      <c r="B142" s="33"/>
      <c r="C142" s="127" t="s">
        <v>621</v>
      </c>
      <c r="D142" s="29"/>
      <c r="E142" s="29"/>
      <c r="F142" s="329"/>
    </row>
    <row r="143" spans="1:6" ht="12">
      <c r="A143" s="340"/>
      <c r="B143" s="33"/>
      <c r="C143" s="127"/>
      <c r="D143" s="34"/>
      <c r="E143" s="18"/>
      <c r="F143" s="329"/>
    </row>
    <row r="144" spans="1:6" ht="12">
      <c r="A144" s="340"/>
      <c r="B144" s="33">
        <v>80146</v>
      </c>
      <c r="C144" s="127" t="s">
        <v>436</v>
      </c>
      <c r="D144" s="34">
        <v>22000</v>
      </c>
      <c r="E144" s="17">
        <v>8600</v>
      </c>
      <c r="F144" s="329">
        <f>E144/D144</f>
        <v>0.39090909090909093</v>
      </c>
    </row>
    <row r="145" spans="1:6" ht="12">
      <c r="A145" s="340"/>
      <c r="B145" s="33"/>
      <c r="C145" s="3" t="s">
        <v>617</v>
      </c>
      <c r="D145" s="34"/>
      <c r="E145" s="17"/>
      <c r="F145" s="329"/>
    </row>
    <row r="146" spans="1:6" ht="12">
      <c r="A146" s="340"/>
      <c r="B146" s="33"/>
      <c r="C146" s="127"/>
      <c r="D146" s="34"/>
      <c r="E146" s="18"/>
      <c r="F146" s="329"/>
    </row>
    <row r="147" spans="1:6" ht="12">
      <c r="A147" s="341"/>
      <c r="B147" s="33">
        <v>80195</v>
      </c>
      <c r="C147" s="39" t="s">
        <v>8</v>
      </c>
      <c r="D147" s="34">
        <v>114017</v>
      </c>
      <c r="E147" s="17">
        <v>113062</v>
      </c>
      <c r="F147" s="329">
        <f>E147/D147</f>
        <v>0.9916240560618154</v>
      </c>
    </row>
    <row r="148" spans="1:6" ht="12">
      <c r="A148" s="341"/>
      <c r="B148" s="33"/>
      <c r="C148" s="3" t="s">
        <v>617</v>
      </c>
      <c r="D148" s="734">
        <v>99017</v>
      </c>
      <c r="E148" s="18">
        <v>98062</v>
      </c>
      <c r="F148" s="730">
        <f>E148/D148</f>
        <v>0.9903551915327671</v>
      </c>
    </row>
    <row r="149" spans="1:6" ht="12">
      <c r="A149" s="341"/>
      <c r="B149" s="33"/>
      <c r="C149" s="127" t="s">
        <v>621</v>
      </c>
      <c r="D149" s="734">
        <v>15000</v>
      </c>
      <c r="E149" s="18">
        <v>15000</v>
      </c>
      <c r="F149" s="730">
        <f>E149/D149</f>
        <v>1</v>
      </c>
    </row>
    <row r="150" spans="1:6" ht="12">
      <c r="A150" s="328"/>
      <c r="B150" s="33"/>
      <c r="C150" s="3"/>
      <c r="D150" s="30"/>
      <c r="E150" s="18"/>
      <c r="F150" s="329"/>
    </row>
    <row r="151" spans="1:6" ht="12">
      <c r="A151" s="589">
        <v>851</v>
      </c>
      <c r="B151" s="743"/>
      <c r="C151" s="747" t="s">
        <v>3</v>
      </c>
      <c r="D151" s="575">
        <f>SUM(D153:D153,,D158)</f>
        <v>681400</v>
      </c>
      <c r="E151" s="575">
        <f>SUM(E153:E153,,E158)</f>
        <v>676710</v>
      </c>
      <c r="F151" s="327">
        <f>E151/D151</f>
        <v>0.9931171118285882</v>
      </c>
    </row>
    <row r="152" spans="1:6" ht="12">
      <c r="A152" s="338"/>
      <c r="B152" s="128"/>
      <c r="C152" s="60" t="s">
        <v>98</v>
      </c>
      <c r="D152" s="139"/>
      <c r="E152" s="130"/>
      <c r="F152" s="329"/>
    </row>
    <row r="153" spans="1:6" ht="12">
      <c r="A153" s="328"/>
      <c r="B153" s="33">
        <v>85154</v>
      </c>
      <c r="C153" s="16" t="s">
        <v>15</v>
      </c>
      <c r="D153" s="29">
        <f>SUM(D154:D155)</f>
        <v>321000</v>
      </c>
      <c r="E153" s="29">
        <f>SUM(E154:E155)</f>
        <v>316348</v>
      </c>
      <c r="F153" s="329">
        <f>E153/D153</f>
        <v>0.9855077881619938</v>
      </c>
    </row>
    <row r="154" spans="1:6" ht="12">
      <c r="A154" s="328"/>
      <c r="B154" s="33"/>
      <c r="C154" s="3" t="s">
        <v>617</v>
      </c>
      <c r="D154" s="18">
        <v>311800</v>
      </c>
      <c r="E154" s="30">
        <v>307148</v>
      </c>
      <c r="F154" s="730">
        <f>E154/D154</f>
        <v>0.9850801796023092</v>
      </c>
    </row>
    <row r="155" spans="1:6" ht="12">
      <c r="A155" s="328"/>
      <c r="B155" s="33"/>
      <c r="C155" s="3" t="s">
        <v>618</v>
      </c>
      <c r="D155" s="18">
        <v>9200</v>
      </c>
      <c r="E155" s="30">
        <v>9200</v>
      </c>
      <c r="F155" s="730">
        <f>E155/D155</f>
        <v>1</v>
      </c>
    </row>
    <row r="156" spans="1:6" ht="12">
      <c r="A156" s="328"/>
      <c r="B156" s="33"/>
      <c r="C156" s="3"/>
      <c r="D156" s="18"/>
      <c r="E156" s="30"/>
      <c r="F156" s="730"/>
    </row>
    <row r="157" spans="1:6" ht="12">
      <c r="A157" s="328"/>
      <c r="B157" s="33"/>
      <c r="C157" s="16"/>
      <c r="D157" s="18"/>
      <c r="E157" s="18"/>
      <c r="F157" s="329"/>
    </row>
    <row r="158" spans="1:6" ht="12">
      <c r="A158" s="332"/>
      <c r="B158" s="33">
        <v>85195</v>
      </c>
      <c r="C158" s="16" t="s">
        <v>8</v>
      </c>
      <c r="D158" s="17">
        <v>360400</v>
      </c>
      <c r="E158" s="29">
        <v>360362</v>
      </c>
      <c r="F158" s="329">
        <f>E158/D158</f>
        <v>0.9998945615982242</v>
      </c>
    </row>
    <row r="159" spans="1:6" ht="12">
      <c r="A159" s="332"/>
      <c r="B159" s="33"/>
      <c r="C159" s="3" t="s">
        <v>617</v>
      </c>
      <c r="D159" s="18">
        <v>142141</v>
      </c>
      <c r="E159" s="30">
        <v>142103</v>
      </c>
      <c r="F159" s="730">
        <f>E159/D159</f>
        <v>0.9997326598236962</v>
      </c>
    </row>
    <row r="160" spans="1:6" ht="12">
      <c r="A160" s="332"/>
      <c r="B160" s="33"/>
      <c r="C160" s="3" t="s">
        <v>618</v>
      </c>
      <c r="D160" s="18">
        <v>218259</v>
      </c>
      <c r="E160" s="30">
        <v>218259</v>
      </c>
      <c r="F160" s="730">
        <f>E160/D160</f>
        <v>1</v>
      </c>
    </row>
    <row r="161" spans="1:6" ht="12">
      <c r="A161" s="342"/>
      <c r="B161" s="63"/>
      <c r="C161" s="9"/>
      <c r="D161" s="20"/>
      <c r="E161" s="20"/>
      <c r="F161" s="329"/>
    </row>
    <row r="162" spans="1:6" ht="12">
      <c r="A162" s="331">
        <v>853</v>
      </c>
      <c r="B162" s="124"/>
      <c r="C162" s="38" t="s">
        <v>4</v>
      </c>
      <c r="D162" s="28">
        <f>SUM(D164,D168,D173,D177,D180,D183,D187,D192)</f>
        <v>5448314</v>
      </c>
      <c r="E162" s="28">
        <f>SUM(E164,E168,E173,E177,E180,E183,E187,E192)</f>
        <v>4974536</v>
      </c>
      <c r="F162" s="333">
        <f>E162/D162</f>
        <v>0.9130413555459542</v>
      </c>
    </row>
    <row r="163" spans="1:6" ht="12">
      <c r="A163" s="557"/>
      <c r="B163" s="558"/>
      <c r="C163" s="559" t="s">
        <v>98</v>
      </c>
      <c r="D163" s="466"/>
      <c r="E163" s="453"/>
      <c r="F163" s="560"/>
    </row>
    <row r="164" spans="1:7" ht="12">
      <c r="A164" s="339"/>
      <c r="B164" s="37">
        <v>85303</v>
      </c>
      <c r="C164" s="16" t="s">
        <v>278</v>
      </c>
      <c r="D164" s="29">
        <v>92000</v>
      </c>
      <c r="E164" s="29">
        <v>92000</v>
      </c>
      <c r="F164" s="329">
        <f>E164/D164</f>
        <v>1</v>
      </c>
      <c r="G164" s="3"/>
    </row>
    <row r="165" spans="1:7" ht="12">
      <c r="A165" s="339"/>
      <c r="B165" s="37"/>
      <c r="C165" s="16" t="s">
        <v>617</v>
      </c>
      <c r="D165" s="30">
        <v>53000</v>
      </c>
      <c r="E165" s="30">
        <v>53000</v>
      </c>
      <c r="F165" s="730">
        <f>E165/D165</f>
        <v>1</v>
      </c>
      <c r="G165" s="3"/>
    </row>
    <row r="166" spans="1:7" ht="12">
      <c r="A166" s="339"/>
      <c r="B166" s="37"/>
      <c r="C166" s="16" t="s">
        <v>618</v>
      </c>
      <c r="D166" s="30">
        <v>39000</v>
      </c>
      <c r="E166" s="30">
        <v>39000</v>
      </c>
      <c r="F166" s="730">
        <f>E166/D166</f>
        <v>1</v>
      </c>
      <c r="G166" s="3"/>
    </row>
    <row r="167" spans="1:7" ht="12">
      <c r="A167" s="339"/>
      <c r="B167" s="37"/>
      <c r="C167" s="16"/>
      <c r="D167" s="29"/>
      <c r="E167" s="29"/>
      <c r="F167" s="329"/>
      <c r="G167" s="3"/>
    </row>
    <row r="168" spans="1:7" ht="12">
      <c r="A168" s="339"/>
      <c r="B168" s="37">
        <v>85313</v>
      </c>
      <c r="C168" s="16" t="s">
        <v>429</v>
      </c>
      <c r="D168" s="29">
        <v>69000</v>
      </c>
      <c r="E168" s="29">
        <v>58145</v>
      </c>
      <c r="F168" s="329">
        <f>E168/D168</f>
        <v>0.8426811594202899</v>
      </c>
      <c r="G168" s="3"/>
    </row>
    <row r="169" spans="1:7" ht="12">
      <c r="A169" s="339"/>
      <c r="B169" s="37"/>
      <c r="C169" s="16" t="s">
        <v>430</v>
      </c>
      <c r="D169" s="29"/>
      <c r="E169" s="29"/>
      <c r="F169" s="329"/>
      <c r="G169" s="3"/>
    </row>
    <row r="170" spans="1:7" ht="12">
      <c r="A170" s="339"/>
      <c r="B170" s="37"/>
      <c r="C170" s="16" t="s">
        <v>431</v>
      </c>
      <c r="D170" s="29"/>
      <c r="E170" s="29"/>
      <c r="F170" s="329"/>
      <c r="G170" s="3"/>
    </row>
    <row r="171" spans="1:7" ht="12">
      <c r="A171" s="339"/>
      <c r="B171" s="37"/>
      <c r="C171" s="16" t="s">
        <v>617</v>
      </c>
      <c r="D171" s="29"/>
      <c r="E171" s="29"/>
      <c r="F171" s="329"/>
      <c r="G171" s="3"/>
    </row>
    <row r="172" spans="1:6" ht="12">
      <c r="A172" s="328"/>
      <c r="B172" s="240"/>
      <c r="C172" s="16"/>
      <c r="D172" s="29"/>
      <c r="E172" s="18"/>
      <c r="F172" s="329"/>
    </row>
    <row r="173" spans="1:6" ht="12">
      <c r="A173" s="328"/>
      <c r="B173" s="37">
        <v>85314</v>
      </c>
      <c r="C173" s="16" t="s">
        <v>233</v>
      </c>
      <c r="D173" s="29">
        <v>1673320</v>
      </c>
      <c r="E173" s="29">
        <v>1673320</v>
      </c>
      <c r="F173" s="329">
        <f>E173/D173</f>
        <v>1</v>
      </c>
    </row>
    <row r="174" spans="1:6" ht="12">
      <c r="A174" s="328"/>
      <c r="B174" s="37"/>
      <c r="C174" s="16" t="s">
        <v>408</v>
      </c>
      <c r="D174" s="29"/>
      <c r="E174" s="29"/>
      <c r="F174" s="329"/>
    </row>
    <row r="175" spans="1:6" ht="12">
      <c r="A175" s="328"/>
      <c r="B175" s="37"/>
      <c r="C175" s="16" t="s">
        <v>617</v>
      </c>
      <c r="D175" s="29"/>
      <c r="E175" s="29"/>
      <c r="F175" s="329"/>
    </row>
    <row r="176" spans="1:6" ht="12">
      <c r="A176" s="328"/>
      <c r="B176" s="33"/>
      <c r="C176" s="39"/>
      <c r="D176" s="29"/>
      <c r="E176" s="18"/>
      <c r="F176" s="329"/>
    </row>
    <row r="177" spans="1:6" ht="12">
      <c r="A177" s="328"/>
      <c r="B177" s="33">
        <v>85315</v>
      </c>
      <c r="C177" s="39" t="s">
        <v>11</v>
      </c>
      <c r="D177" s="29">
        <v>2500000</v>
      </c>
      <c r="E177" s="29">
        <v>2042977</v>
      </c>
      <c r="F177" s="329">
        <f>E177/D177</f>
        <v>0.8171908</v>
      </c>
    </row>
    <row r="178" spans="1:6" ht="12">
      <c r="A178" s="328"/>
      <c r="B178" s="33"/>
      <c r="C178" s="3" t="s">
        <v>617</v>
      </c>
      <c r="D178" s="29"/>
      <c r="E178" s="29"/>
      <c r="F178" s="329"/>
    </row>
    <row r="179" spans="1:6" ht="12">
      <c r="A179" s="328"/>
      <c r="B179" s="33"/>
      <c r="C179" s="39"/>
      <c r="D179" s="30"/>
      <c r="E179" s="18"/>
      <c r="F179" s="329"/>
    </row>
    <row r="180" spans="1:6" ht="12">
      <c r="A180" s="328"/>
      <c r="B180" s="33">
        <v>85316</v>
      </c>
      <c r="C180" s="39" t="s">
        <v>279</v>
      </c>
      <c r="D180" s="29">
        <v>234900</v>
      </c>
      <c r="E180" s="29">
        <v>234900</v>
      </c>
      <c r="F180" s="329">
        <f>E180/D180</f>
        <v>1</v>
      </c>
    </row>
    <row r="181" spans="1:6" ht="12">
      <c r="A181" s="328"/>
      <c r="B181" s="33"/>
      <c r="C181" s="3" t="s">
        <v>617</v>
      </c>
      <c r="D181" s="29"/>
      <c r="E181" s="29"/>
      <c r="F181" s="329"/>
    </row>
    <row r="182" spans="1:6" ht="12">
      <c r="A182" s="328"/>
      <c r="B182" s="33"/>
      <c r="C182" s="39"/>
      <c r="D182" s="29"/>
      <c r="E182" s="18"/>
      <c r="F182" s="329"/>
    </row>
    <row r="183" spans="1:6" ht="12">
      <c r="A183" s="328"/>
      <c r="B183" s="33">
        <v>85319</v>
      </c>
      <c r="C183" s="39" t="s">
        <v>235</v>
      </c>
      <c r="D183" s="29">
        <v>503062</v>
      </c>
      <c r="E183" s="29">
        <v>502911</v>
      </c>
      <c r="F183" s="329">
        <f>E183/D183</f>
        <v>0.9996998381909188</v>
      </c>
    </row>
    <row r="184" spans="1:6" ht="12">
      <c r="A184" s="328"/>
      <c r="B184" s="33"/>
      <c r="C184" s="3" t="s">
        <v>617</v>
      </c>
      <c r="D184" s="30">
        <v>50574</v>
      </c>
      <c r="E184" s="30">
        <v>50574</v>
      </c>
      <c r="F184" s="730">
        <f>E184/D184</f>
        <v>1</v>
      </c>
    </row>
    <row r="185" spans="1:6" ht="12">
      <c r="A185" s="328"/>
      <c r="B185" s="33"/>
      <c r="C185" s="39" t="s">
        <v>618</v>
      </c>
      <c r="D185" s="30">
        <v>452488</v>
      </c>
      <c r="E185" s="30">
        <v>452488</v>
      </c>
      <c r="F185" s="730">
        <f>E185/D185</f>
        <v>1</v>
      </c>
    </row>
    <row r="186" spans="1:6" ht="12">
      <c r="A186" s="328"/>
      <c r="B186" s="33"/>
      <c r="C186" s="39"/>
      <c r="D186" s="29"/>
      <c r="E186" s="18"/>
      <c r="F186" s="329"/>
    </row>
    <row r="187" spans="1:6" ht="12">
      <c r="A187" s="328"/>
      <c r="B187" s="33">
        <v>85328</v>
      </c>
      <c r="C187" s="39" t="s">
        <v>236</v>
      </c>
      <c r="D187" s="29">
        <v>154638</v>
      </c>
      <c r="E187" s="29">
        <v>154638</v>
      </c>
      <c r="F187" s="329">
        <f>E187/D187</f>
        <v>1</v>
      </c>
    </row>
    <row r="188" spans="1:6" ht="12">
      <c r="A188" s="328"/>
      <c r="B188" s="33"/>
      <c r="C188" s="39" t="s">
        <v>237</v>
      </c>
      <c r="D188" s="29"/>
      <c r="E188" s="29"/>
      <c r="F188" s="329"/>
    </row>
    <row r="189" spans="1:6" ht="12">
      <c r="A189" s="328"/>
      <c r="B189" s="33"/>
      <c r="C189" s="3" t="s">
        <v>617</v>
      </c>
      <c r="D189" s="30">
        <v>17638</v>
      </c>
      <c r="E189" s="30">
        <v>17638</v>
      </c>
      <c r="F189" s="730">
        <f>E189/D189</f>
        <v>1</v>
      </c>
    </row>
    <row r="190" spans="1:6" ht="12">
      <c r="A190" s="328"/>
      <c r="B190" s="33"/>
      <c r="C190" s="39" t="s">
        <v>618</v>
      </c>
      <c r="D190" s="30">
        <v>137000</v>
      </c>
      <c r="E190" s="30">
        <v>137000</v>
      </c>
      <c r="F190" s="730">
        <f>E190/D190</f>
        <v>1</v>
      </c>
    </row>
    <row r="191" spans="1:6" ht="12">
      <c r="A191" s="328"/>
      <c r="B191" s="33"/>
      <c r="C191" s="39"/>
      <c r="D191" s="30"/>
      <c r="E191" s="18"/>
      <c r="F191" s="329"/>
    </row>
    <row r="192" spans="1:6" ht="12">
      <c r="A192" s="328"/>
      <c r="B192" s="33">
        <v>85395</v>
      </c>
      <c r="C192" s="39" t="s">
        <v>8</v>
      </c>
      <c r="D192" s="29">
        <v>221394</v>
      </c>
      <c r="E192" s="29">
        <v>215645</v>
      </c>
      <c r="F192" s="329">
        <f>E192/D192</f>
        <v>0.9740327199472434</v>
      </c>
    </row>
    <row r="193" spans="1:6" ht="12">
      <c r="A193" s="328"/>
      <c r="B193" s="33"/>
      <c r="C193" s="3" t="s">
        <v>617</v>
      </c>
      <c r="D193" s="29"/>
      <c r="E193" s="29"/>
      <c r="F193" s="329"/>
    </row>
    <row r="194" spans="1:6" ht="12">
      <c r="A194" s="330"/>
      <c r="B194" s="63"/>
      <c r="C194" s="40"/>
      <c r="D194" s="31"/>
      <c r="E194" s="20"/>
      <c r="F194" s="329"/>
    </row>
    <row r="195" spans="1:6" ht="12">
      <c r="A195" s="748">
        <v>854</v>
      </c>
      <c r="B195" s="749"/>
      <c r="C195" s="747" t="s">
        <v>216</v>
      </c>
      <c r="D195" s="575">
        <f>SUM(D196,D200,D206,D209)</f>
        <v>2085479</v>
      </c>
      <c r="E195" s="575">
        <f>SUM(E196,E200,E206,E209)</f>
        <v>2050375</v>
      </c>
      <c r="F195" s="327">
        <f>E195/D195</f>
        <v>0.9831674162146922</v>
      </c>
    </row>
    <row r="196" spans="1:6" ht="12">
      <c r="A196" s="332"/>
      <c r="B196" s="33">
        <v>85401</v>
      </c>
      <c r="C196" s="39" t="s">
        <v>280</v>
      </c>
      <c r="D196" s="29">
        <v>206406</v>
      </c>
      <c r="E196" s="29">
        <v>200814</v>
      </c>
      <c r="F196" s="465">
        <f>E196/D196</f>
        <v>0.972907764309177</v>
      </c>
    </row>
    <row r="197" spans="1:6" ht="12">
      <c r="A197" s="332"/>
      <c r="B197" s="33"/>
      <c r="C197" s="3" t="s">
        <v>617</v>
      </c>
      <c r="D197" s="30">
        <v>11305</v>
      </c>
      <c r="E197" s="30">
        <v>9785</v>
      </c>
      <c r="F197" s="736">
        <f>E197/D197</f>
        <v>0.865546218487395</v>
      </c>
    </row>
    <row r="198" spans="1:6" ht="12">
      <c r="A198" s="332"/>
      <c r="B198" s="33"/>
      <c r="C198" s="39" t="s">
        <v>618</v>
      </c>
      <c r="D198" s="30">
        <v>195101</v>
      </c>
      <c r="E198" s="30">
        <v>191029</v>
      </c>
      <c r="F198" s="736">
        <f>E198/D198</f>
        <v>0.9791287589504923</v>
      </c>
    </row>
    <row r="199" spans="1:6" ht="12">
      <c r="A199" s="342"/>
      <c r="B199" s="63"/>
      <c r="C199" s="118"/>
      <c r="D199" s="229"/>
      <c r="E199" s="229"/>
      <c r="F199" s="464"/>
    </row>
    <row r="200" spans="1:6" ht="12">
      <c r="A200" s="561"/>
      <c r="B200" s="234">
        <v>85404</v>
      </c>
      <c r="C200" s="489" t="s">
        <v>432</v>
      </c>
      <c r="D200" s="562">
        <f>SUM(D201:D203)</f>
        <v>1868961</v>
      </c>
      <c r="E200" s="562">
        <f>SUM(E201:E203)</f>
        <v>1840449</v>
      </c>
      <c r="F200" s="463">
        <f>E200/D200</f>
        <v>0.9847444649727843</v>
      </c>
    </row>
    <row r="201" spans="1:6" ht="12">
      <c r="A201" s="332"/>
      <c r="B201" s="33"/>
      <c r="C201" s="3" t="s">
        <v>617</v>
      </c>
      <c r="D201" s="30">
        <v>133500</v>
      </c>
      <c r="E201" s="30">
        <v>111964</v>
      </c>
      <c r="F201" s="736">
        <f>E201/D201</f>
        <v>0.8386816479400749</v>
      </c>
    </row>
    <row r="202" spans="1:6" ht="12">
      <c r="A202" s="332"/>
      <c r="B202" s="33"/>
      <c r="C202" s="39" t="s">
        <v>618</v>
      </c>
      <c r="D202" s="30">
        <v>1730461</v>
      </c>
      <c r="E202" s="30">
        <v>1728485</v>
      </c>
      <c r="F202" s="736">
        <f>E202/D202</f>
        <v>0.9988581077527896</v>
      </c>
    </row>
    <row r="203" spans="1:6" ht="12">
      <c r="A203" s="332"/>
      <c r="B203" s="33"/>
      <c r="C203" s="3" t="s">
        <v>620</v>
      </c>
      <c r="D203" s="30">
        <v>5000</v>
      </c>
      <c r="E203" s="30">
        <v>0</v>
      </c>
      <c r="F203" s="736">
        <f>E203/D203</f>
        <v>0</v>
      </c>
    </row>
    <row r="204" spans="1:6" ht="12">
      <c r="A204" s="332"/>
      <c r="B204" s="33"/>
      <c r="C204" s="3"/>
      <c r="D204" s="29"/>
      <c r="E204" s="29"/>
      <c r="F204" s="463"/>
    </row>
    <row r="205" spans="1:6" ht="12">
      <c r="A205" s="332"/>
      <c r="B205" s="33">
        <v>85412</v>
      </c>
      <c r="C205" s="3" t="s">
        <v>281</v>
      </c>
      <c r="D205" s="29"/>
      <c r="E205" s="29"/>
      <c r="F205" s="463"/>
    </row>
    <row r="206" spans="1:6" ht="12">
      <c r="A206" s="332"/>
      <c r="B206" s="33"/>
      <c r="C206" s="3" t="s">
        <v>282</v>
      </c>
      <c r="D206" s="29">
        <v>1000</v>
      </c>
      <c r="E206" s="29">
        <v>0</v>
      </c>
      <c r="F206" s="463">
        <f>E206/D206</f>
        <v>0</v>
      </c>
    </row>
    <row r="207" spans="1:6" ht="12">
      <c r="A207" s="332"/>
      <c r="B207" s="33"/>
      <c r="C207" s="3" t="s">
        <v>617</v>
      </c>
      <c r="D207" s="29"/>
      <c r="E207" s="17"/>
      <c r="F207" s="463"/>
    </row>
    <row r="208" spans="1:6" ht="12">
      <c r="A208" s="332"/>
      <c r="B208" s="33"/>
      <c r="C208" s="3"/>
      <c r="D208" s="29"/>
      <c r="E208" s="17"/>
      <c r="F208" s="463"/>
    </row>
    <row r="209" spans="1:6" ht="12">
      <c r="A209" s="332"/>
      <c r="B209" s="33">
        <v>85495</v>
      </c>
      <c r="C209" s="3" t="s">
        <v>8</v>
      </c>
      <c r="D209" s="29">
        <v>9112</v>
      </c>
      <c r="E209" s="17">
        <v>9112</v>
      </c>
      <c r="F209" s="329">
        <f>E209/D209</f>
        <v>1</v>
      </c>
    </row>
    <row r="210" spans="1:6" ht="12">
      <c r="A210" s="332"/>
      <c r="B210" s="33"/>
      <c r="C210" s="3" t="s">
        <v>617</v>
      </c>
      <c r="D210" s="29"/>
      <c r="E210" s="17"/>
      <c r="F210" s="329"/>
    </row>
    <row r="211" spans="1:6" ht="12">
      <c r="A211" s="330"/>
      <c r="B211" s="63"/>
      <c r="C211" s="563"/>
      <c r="D211" s="31"/>
      <c r="E211" s="20"/>
      <c r="F211" s="556"/>
    </row>
    <row r="212" spans="1:6" ht="12">
      <c r="A212" s="331">
        <v>900</v>
      </c>
      <c r="B212" s="124"/>
      <c r="C212" s="38" t="s">
        <v>239</v>
      </c>
      <c r="D212" s="28">
        <f>SUM(D214,D217,D221,D225)</f>
        <v>4878053</v>
      </c>
      <c r="E212" s="28">
        <f>SUM(E214,E217,E221,E225)</f>
        <v>4339136</v>
      </c>
      <c r="F212" s="333">
        <f>E212/D212</f>
        <v>0.8895221105633744</v>
      </c>
    </row>
    <row r="213" spans="1:6" ht="12">
      <c r="A213" s="585"/>
      <c r="B213" s="566"/>
      <c r="C213" s="567" t="s">
        <v>238</v>
      </c>
      <c r="D213" s="568"/>
      <c r="E213" s="568"/>
      <c r="F213" s="336"/>
    </row>
    <row r="214" spans="1:6" ht="12">
      <c r="A214" s="328"/>
      <c r="B214" s="33">
        <v>90003</v>
      </c>
      <c r="C214" s="39" t="s">
        <v>283</v>
      </c>
      <c r="D214" s="29">
        <v>550000</v>
      </c>
      <c r="E214" s="17">
        <v>408878</v>
      </c>
      <c r="F214" s="329">
        <f>E214/D214</f>
        <v>0.7434145454545454</v>
      </c>
    </row>
    <row r="215" spans="1:6" ht="12">
      <c r="A215" s="328"/>
      <c r="B215" s="33"/>
      <c r="C215" s="3" t="s">
        <v>617</v>
      </c>
      <c r="D215" s="29"/>
      <c r="E215" s="17"/>
      <c r="F215" s="329"/>
    </row>
    <row r="216" spans="1:6" ht="12">
      <c r="A216" s="328"/>
      <c r="B216" s="33"/>
      <c r="C216" s="39"/>
      <c r="D216" s="29"/>
      <c r="E216" s="17"/>
      <c r="F216" s="329"/>
    </row>
    <row r="217" spans="1:6" ht="12">
      <c r="A217" s="328"/>
      <c r="B217" s="33">
        <v>90004</v>
      </c>
      <c r="C217" s="39" t="s">
        <v>284</v>
      </c>
      <c r="D217" s="29">
        <v>417000</v>
      </c>
      <c r="E217" s="17">
        <f>SUM(E218:E219)</f>
        <v>387390</v>
      </c>
      <c r="F217" s="329">
        <f>E217/D217</f>
        <v>0.9289928057553957</v>
      </c>
    </row>
    <row r="218" spans="1:6" ht="12">
      <c r="A218" s="328"/>
      <c r="B218" s="33"/>
      <c r="C218" s="3" t="s">
        <v>617</v>
      </c>
      <c r="D218" s="30">
        <v>379000</v>
      </c>
      <c r="E218" s="18">
        <v>349390</v>
      </c>
      <c r="F218" s="730">
        <f>E218/D218</f>
        <v>0.9218733509234829</v>
      </c>
    </row>
    <row r="219" spans="1:6" ht="12">
      <c r="A219" s="328"/>
      <c r="B219" s="33"/>
      <c r="C219" s="39" t="s">
        <v>315</v>
      </c>
      <c r="D219" s="30">
        <v>38000</v>
      </c>
      <c r="E219" s="18">
        <v>38000</v>
      </c>
      <c r="F219" s="730">
        <f>E219/D219</f>
        <v>1</v>
      </c>
    </row>
    <row r="220" spans="1:6" ht="12">
      <c r="A220" s="328"/>
      <c r="B220" s="33"/>
      <c r="C220" s="39"/>
      <c r="D220" s="29"/>
      <c r="E220" s="17"/>
      <c r="F220" s="329"/>
    </row>
    <row r="221" spans="1:6" ht="12">
      <c r="A221" s="328"/>
      <c r="B221" s="33">
        <v>90015</v>
      </c>
      <c r="C221" s="39" t="s">
        <v>285</v>
      </c>
      <c r="D221" s="29">
        <v>885500</v>
      </c>
      <c r="E221" s="17">
        <v>811550</v>
      </c>
      <c r="F221" s="329">
        <f>E221/D221</f>
        <v>0.9164878599661208</v>
      </c>
    </row>
    <row r="222" spans="1:6" ht="12">
      <c r="A222" s="328"/>
      <c r="B222" s="33"/>
      <c r="C222" s="3" t="s">
        <v>617</v>
      </c>
      <c r="D222" s="30">
        <v>784000</v>
      </c>
      <c r="E222" s="18">
        <v>734744</v>
      </c>
      <c r="F222" s="730">
        <f>E222/D222</f>
        <v>0.9371734693877551</v>
      </c>
    </row>
    <row r="223" spans="1:6" ht="12">
      <c r="A223" s="328"/>
      <c r="B223" s="33"/>
      <c r="C223" s="39" t="s">
        <v>315</v>
      </c>
      <c r="D223" s="30">
        <v>101500</v>
      </c>
      <c r="E223" s="18">
        <v>76806</v>
      </c>
      <c r="F223" s="730">
        <f>E223/D223</f>
        <v>0.7567093596059113</v>
      </c>
    </row>
    <row r="224" spans="1:6" ht="12">
      <c r="A224" s="328"/>
      <c r="B224" s="33"/>
      <c r="C224" s="39"/>
      <c r="D224" s="29"/>
      <c r="E224" s="17"/>
      <c r="F224" s="329"/>
    </row>
    <row r="225" spans="1:6" ht="12">
      <c r="A225" s="328"/>
      <c r="B225" s="33">
        <v>90095</v>
      </c>
      <c r="C225" s="39" t="s">
        <v>8</v>
      </c>
      <c r="D225" s="29">
        <v>3025553</v>
      </c>
      <c r="E225" s="17">
        <v>2731318</v>
      </c>
      <c r="F225" s="329">
        <f aca="true" t="shared" si="1" ref="F225:F258">E225/D225</f>
        <v>0.9027500096676542</v>
      </c>
    </row>
    <row r="226" spans="1:6" ht="12">
      <c r="A226" s="328"/>
      <c r="B226" s="33"/>
      <c r="C226" s="3" t="s">
        <v>617</v>
      </c>
      <c r="D226" s="30">
        <v>246130</v>
      </c>
      <c r="E226" s="18">
        <v>198165</v>
      </c>
      <c r="F226" s="730">
        <f t="shared" si="1"/>
        <v>0.805123308820542</v>
      </c>
    </row>
    <row r="227" spans="1:6" ht="12">
      <c r="A227" s="328"/>
      <c r="B227" s="33"/>
      <c r="C227" s="39" t="s">
        <v>315</v>
      </c>
      <c r="D227" s="30">
        <v>2779423</v>
      </c>
      <c r="E227" s="18">
        <v>2533153</v>
      </c>
      <c r="F227" s="730">
        <f t="shared" si="1"/>
        <v>0.9113952788042698</v>
      </c>
    </row>
    <row r="228" spans="1:6" ht="12">
      <c r="A228" s="330"/>
      <c r="B228" s="63"/>
      <c r="C228" s="40"/>
      <c r="D228" s="31"/>
      <c r="E228" s="20"/>
      <c r="F228" s="556"/>
    </row>
    <row r="229" spans="1:6" ht="12">
      <c r="A229" s="589">
        <v>921</v>
      </c>
      <c r="B229" s="743"/>
      <c r="C229" s="572" t="s">
        <v>286</v>
      </c>
      <c r="D229" s="573">
        <f>SUM(D230,D235,D238,D242)</f>
        <v>1002520</v>
      </c>
      <c r="E229" s="573">
        <f>SUM(E230,E235,E238,E242)</f>
        <v>949419</v>
      </c>
      <c r="F229" s="327">
        <f t="shared" si="1"/>
        <v>0.9470324781550493</v>
      </c>
    </row>
    <row r="230" spans="1:6" ht="12">
      <c r="A230" s="328"/>
      <c r="B230" s="33">
        <v>92109</v>
      </c>
      <c r="C230" s="39" t="s">
        <v>458</v>
      </c>
      <c r="D230" s="29">
        <f>SUM(D231:D233)</f>
        <v>504520</v>
      </c>
      <c r="E230" s="29">
        <f>SUM(E231:E233)</f>
        <v>477410</v>
      </c>
      <c r="F230" s="329">
        <f t="shared" si="1"/>
        <v>0.9462657575517324</v>
      </c>
    </row>
    <row r="231" spans="1:6" ht="12">
      <c r="A231" s="328"/>
      <c r="B231" s="33"/>
      <c r="C231" s="3" t="s">
        <v>617</v>
      </c>
      <c r="D231" s="30">
        <v>34520</v>
      </c>
      <c r="E231" s="18">
        <v>32410</v>
      </c>
      <c r="F231" s="730">
        <f t="shared" si="1"/>
        <v>0.9388760139049827</v>
      </c>
    </row>
    <row r="232" spans="1:6" ht="12">
      <c r="A232" s="328"/>
      <c r="B232" s="33"/>
      <c r="C232" s="39" t="s">
        <v>315</v>
      </c>
      <c r="D232" s="30">
        <v>10000</v>
      </c>
      <c r="E232" s="18">
        <v>0</v>
      </c>
      <c r="F232" s="730">
        <f t="shared" si="1"/>
        <v>0</v>
      </c>
    </row>
    <row r="233" spans="1:6" ht="12">
      <c r="A233" s="328"/>
      <c r="B233" s="33"/>
      <c r="C233" s="39" t="s">
        <v>621</v>
      </c>
      <c r="D233" s="30">
        <v>460000</v>
      </c>
      <c r="E233" s="18">
        <v>445000</v>
      </c>
      <c r="F233" s="730">
        <f t="shared" si="1"/>
        <v>0.967391304347826</v>
      </c>
    </row>
    <row r="234" spans="1:6" ht="12">
      <c r="A234" s="328"/>
      <c r="B234" s="33"/>
      <c r="C234" s="39"/>
      <c r="D234" s="30"/>
      <c r="E234" s="30"/>
      <c r="F234" s="730"/>
    </row>
    <row r="235" spans="1:6" ht="12">
      <c r="A235" s="328"/>
      <c r="B235" s="33">
        <v>92116</v>
      </c>
      <c r="C235" s="39" t="s">
        <v>441</v>
      </c>
      <c r="D235" s="29">
        <v>321000</v>
      </c>
      <c r="E235" s="29">
        <v>321000</v>
      </c>
      <c r="F235" s="329">
        <f t="shared" si="1"/>
        <v>1</v>
      </c>
    </row>
    <row r="236" spans="1:6" ht="12">
      <c r="A236" s="328"/>
      <c r="B236" s="33"/>
      <c r="C236" s="39" t="s">
        <v>621</v>
      </c>
      <c r="D236" s="29"/>
      <c r="E236" s="29"/>
      <c r="F236" s="329"/>
    </row>
    <row r="237" spans="1:6" ht="12">
      <c r="A237" s="328"/>
      <c r="B237" s="33"/>
      <c r="C237" s="39"/>
      <c r="D237" s="29"/>
      <c r="E237" s="29"/>
      <c r="F237" s="329"/>
    </row>
    <row r="238" spans="1:6" ht="12">
      <c r="A238" s="328"/>
      <c r="B238" s="33">
        <v>92120</v>
      </c>
      <c r="C238" s="39" t="s">
        <v>287</v>
      </c>
      <c r="D238" s="29">
        <v>112000</v>
      </c>
      <c r="E238" s="29">
        <v>87760</v>
      </c>
      <c r="F238" s="329">
        <f t="shared" si="1"/>
        <v>0.7835714285714286</v>
      </c>
    </row>
    <row r="239" spans="1:6" ht="12">
      <c r="A239" s="328"/>
      <c r="B239" s="33"/>
      <c r="C239" s="39" t="s">
        <v>315</v>
      </c>
      <c r="D239" s="30">
        <v>60000</v>
      </c>
      <c r="E239" s="30">
        <v>35760</v>
      </c>
      <c r="F239" s="730">
        <f t="shared" si="1"/>
        <v>0.596</v>
      </c>
    </row>
    <row r="240" spans="1:6" ht="12">
      <c r="A240" s="328"/>
      <c r="B240" s="33"/>
      <c r="C240" s="39" t="s">
        <v>621</v>
      </c>
      <c r="D240" s="30">
        <v>52000</v>
      </c>
      <c r="E240" s="30">
        <v>52000</v>
      </c>
      <c r="F240" s="730">
        <f t="shared" si="1"/>
        <v>1</v>
      </c>
    </row>
    <row r="241" spans="1:6" ht="12">
      <c r="A241" s="328"/>
      <c r="B241" s="33"/>
      <c r="C241" s="39"/>
      <c r="D241" s="29"/>
      <c r="E241" s="29"/>
      <c r="F241" s="329"/>
    </row>
    <row r="242" spans="1:6" ht="12">
      <c r="A242" s="328"/>
      <c r="B242" s="33">
        <v>92195</v>
      </c>
      <c r="C242" s="39" t="s">
        <v>8</v>
      </c>
      <c r="D242" s="29">
        <v>65000</v>
      </c>
      <c r="E242" s="29">
        <v>63249</v>
      </c>
      <c r="F242" s="329">
        <f t="shared" si="1"/>
        <v>0.9730615384615384</v>
      </c>
    </row>
    <row r="243" spans="1:6" ht="12">
      <c r="A243" s="328"/>
      <c r="B243" s="33"/>
      <c r="C243" s="3" t="s">
        <v>617</v>
      </c>
      <c r="D243" s="30">
        <v>15000</v>
      </c>
      <c r="E243" s="30">
        <v>13249</v>
      </c>
      <c r="F243" s="730">
        <f t="shared" si="1"/>
        <v>0.8832666666666666</v>
      </c>
    </row>
    <row r="244" spans="1:6" ht="12">
      <c r="A244" s="328"/>
      <c r="B244" s="33"/>
      <c r="C244" s="39" t="s">
        <v>621</v>
      </c>
      <c r="D244" s="30">
        <v>50000</v>
      </c>
      <c r="E244" s="30">
        <v>50000</v>
      </c>
      <c r="F244" s="730">
        <f t="shared" si="1"/>
        <v>1</v>
      </c>
    </row>
    <row r="245" spans="1:6" ht="12">
      <c r="A245" s="328"/>
      <c r="B245" s="63"/>
      <c r="C245" s="39"/>
      <c r="D245" s="30"/>
      <c r="E245" s="18"/>
      <c r="F245" s="329"/>
    </row>
    <row r="246" spans="1:6" ht="12">
      <c r="A246" s="589">
        <v>926</v>
      </c>
      <c r="B246" s="571"/>
      <c r="C246" s="572" t="s">
        <v>5</v>
      </c>
      <c r="D246" s="573">
        <f>SUM(D248,D252)</f>
        <v>2194600</v>
      </c>
      <c r="E246" s="575">
        <f>SUM(E248,E252)</f>
        <v>2116196</v>
      </c>
      <c r="F246" s="327">
        <f t="shared" si="1"/>
        <v>0.9642741274036271</v>
      </c>
    </row>
    <row r="247" spans="1:6" ht="12">
      <c r="A247" s="338"/>
      <c r="B247" s="135"/>
      <c r="C247" s="136" t="s">
        <v>98</v>
      </c>
      <c r="D247" s="61"/>
      <c r="E247" s="130"/>
      <c r="F247" s="329"/>
    </row>
    <row r="248" spans="1:6" ht="12">
      <c r="A248" s="332"/>
      <c r="B248" s="33">
        <v>92601</v>
      </c>
      <c r="C248" s="3" t="s">
        <v>288</v>
      </c>
      <c r="D248" s="29">
        <f>SUM(D249:D250)</f>
        <v>1080000</v>
      </c>
      <c r="E248" s="29">
        <f>SUM(E249:E250)</f>
        <v>1062469</v>
      </c>
      <c r="F248" s="329">
        <f t="shared" si="1"/>
        <v>0.9837675925925926</v>
      </c>
    </row>
    <row r="249" spans="1:6" ht="12">
      <c r="A249" s="332"/>
      <c r="B249" s="33"/>
      <c r="C249" s="3" t="s">
        <v>617</v>
      </c>
      <c r="D249" s="30">
        <v>531000</v>
      </c>
      <c r="E249" s="30">
        <v>518223</v>
      </c>
      <c r="F249" s="730">
        <f t="shared" si="1"/>
        <v>0.9759378531073446</v>
      </c>
    </row>
    <row r="250" spans="1:6" ht="12">
      <c r="A250" s="332"/>
      <c r="B250" s="33"/>
      <c r="C250" s="3" t="s">
        <v>618</v>
      </c>
      <c r="D250" s="30">
        <v>549000</v>
      </c>
      <c r="E250" s="30">
        <v>544246</v>
      </c>
      <c r="F250" s="730">
        <f t="shared" si="1"/>
        <v>0.9913406193078325</v>
      </c>
    </row>
    <row r="251" spans="1:6" ht="12">
      <c r="A251" s="332"/>
      <c r="B251" s="33"/>
      <c r="C251" s="3"/>
      <c r="D251" s="29"/>
      <c r="E251" s="18"/>
      <c r="F251" s="329"/>
    </row>
    <row r="252" spans="1:6" ht="12">
      <c r="A252" s="328"/>
      <c r="B252" s="33">
        <v>92695</v>
      </c>
      <c r="C252" s="39" t="s">
        <v>8</v>
      </c>
      <c r="D252" s="29">
        <f>SUM(D253:D256)</f>
        <v>1114600</v>
      </c>
      <c r="E252" s="29">
        <f>SUM(E253:E256)</f>
        <v>1053727</v>
      </c>
      <c r="F252" s="329">
        <f t="shared" si="1"/>
        <v>0.9453857886237215</v>
      </c>
    </row>
    <row r="253" spans="1:6" ht="12">
      <c r="A253" s="328"/>
      <c r="B253" s="33"/>
      <c r="C253" s="3" t="s">
        <v>617</v>
      </c>
      <c r="D253" s="30">
        <v>190854</v>
      </c>
      <c r="E253" s="30">
        <v>183228</v>
      </c>
      <c r="F253" s="730">
        <f t="shared" si="1"/>
        <v>0.9600427551950705</v>
      </c>
    </row>
    <row r="254" spans="1:6" ht="12">
      <c r="A254" s="328"/>
      <c r="B254" s="33"/>
      <c r="C254" s="3" t="s">
        <v>618</v>
      </c>
      <c r="D254" s="30">
        <v>191746</v>
      </c>
      <c r="E254" s="30">
        <v>191579</v>
      </c>
      <c r="F254" s="730">
        <f t="shared" si="1"/>
        <v>0.9991290561471947</v>
      </c>
    </row>
    <row r="255" spans="1:6" ht="12">
      <c r="A255" s="328"/>
      <c r="B255" s="33"/>
      <c r="C255" s="39" t="s">
        <v>315</v>
      </c>
      <c r="D255" s="30">
        <v>527000</v>
      </c>
      <c r="E255" s="30">
        <v>475105</v>
      </c>
      <c r="F255" s="730">
        <f t="shared" si="1"/>
        <v>0.901527514231499</v>
      </c>
    </row>
    <row r="256" spans="1:6" ht="12">
      <c r="A256" s="328"/>
      <c r="B256" s="33"/>
      <c r="C256" s="39" t="s">
        <v>621</v>
      </c>
      <c r="D256" s="30">
        <v>205000</v>
      </c>
      <c r="E256" s="18">
        <v>203815</v>
      </c>
      <c r="F256" s="730">
        <f t="shared" si="1"/>
        <v>0.994219512195122</v>
      </c>
    </row>
    <row r="257" spans="1:6" ht="12.75" thickBot="1">
      <c r="A257" s="330"/>
      <c r="B257" s="35"/>
      <c r="C257" s="39"/>
      <c r="D257" s="18"/>
      <c r="E257" s="18"/>
      <c r="F257" s="329"/>
    </row>
    <row r="258" spans="1:6" ht="12.75" thickBot="1">
      <c r="A258" s="343"/>
      <c r="B258" s="350"/>
      <c r="C258" s="351" t="s">
        <v>17</v>
      </c>
      <c r="D258" s="352">
        <f>SUM(D20,D31,D35,D40,D44,D51,D62,D88,D97,D111,D116,D151,D162,D195,D212,D229,D246,)</f>
        <v>39518319</v>
      </c>
      <c r="E258" s="352">
        <f>SUM(E20,E31,E35,E40,E44,E51,E62,E88,E97,E111,E116,E151,E162,E195,E212,E229,E246,)</f>
        <v>36453788</v>
      </c>
      <c r="F258" s="353">
        <f t="shared" si="1"/>
        <v>0.9224529008938867</v>
      </c>
    </row>
  </sheetData>
  <mergeCells count="5">
    <mergeCell ref="C12:F12"/>
    <mergeCell ref="A10:F10"/>
    <mergeCell ref="A11:F11"/>
    <mergeCell ref="A8:D8"/>
    <mergeCell ref="A9:D9"/>
  </mergeCells>
  <printOptions/>
  <pageMargins left="1.05" right="0.5905511811023623" top="0.53" bottom="0.5905511811023623" header="0.47" footer="0.8661417322834646"/>
  <pageSetup horizontalDpi="300" verticalDpi="300" orientation="portrait" paperSize="9" scale="96" r:id="rId2"/>
  <rowBreaks count="3" manualBreakCount="3">
    <brk id="70" max="5" man="1"/>
    <brk id="139" max="5" man="1"/>
    <brk id="21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51"/>
  <sheetViews>
    <sheetView zoomScale="75" zoomScaleNormal="75" workbookViewId="0" topLeftCell="A13">
      <selection activeCell="A22" sqref="A22:E22"/>
    </sheetView>
  </sheetViews>
  <sheetFormatPr defaultColWidth="9.140625" defaultRowHeight="12"/>
  <cols>
    <col min="1" max="1" width="2.8515625" style="2" customWidth="1"/>
    <col min="2" max="2" width="50.8515625" style="2" customWidth="1"/>
    <col min="3" max="3" width="25.8515625" style="2" customWidth="1"/>
    <col min="4" max="4" width="12.8515625" style="2" customWidth="1"/>
    <col min="5" max="5" width="9.28125" style="2" customWidth="1"/>
    <col min="6" max="6" width="13.7109375" style="2" customWidth="1"/>
    <col min="7" max="16384" width="9.28125" style="2" customWidth="1"/>
  </cols>
  <sheetData>
    <row r="1" ht="11.25"/>
    <row r="2" ht="11.25"/>
    <row r="3" ht="11.25"/>
    <row r="4" spans="1:4" ht="12">
      <c r="A4" s="64"/>
      <c r="B4" s="1"/>
      <c r="D4" s="77" t="s">
        <v>133</v>
      </c>
    </row>
    <row r="5" ht="12">
      <c r="D5" s="296" t="s">
        <v>562</v>
      </c>
    </row>
    <row r="6" ht="12">
      <c r="D6" s="24" t="s">
        <v>564</v>
      </c>
    </row>
    <row r="7" spans="2:4" ht="12.75">
      <c r="B7" s="4"/>
      <c r="D7" s="77" t="s">
        <v>563</v>
      </c>
    </row>
    <row r="8" spans="2:3" ht="12.75">
      <c r="B8" s="4"/>
      <c r="C8" s="5"/>
    </row>
    <row r="9" spans="2:3" ht="12.75">
      <c r="B9" s="4"/>
      <c r="C9" s="5"/>
    </row>
    <row r="10" ht="11.25"/>
    <row r="11" ht="11.25"/>
    <row r="20" spans="1:6" ht="15.75">
      <c r="A20" s="805" t="s">
        <v>585</v>
      </c>
      <c r="B20" s="805"/>
      <c r="C20" s="805"/>
      <c r="D20" s="805"/>
      <c r="E20" s="805"/>
      <c r="F20" s="805"/>
    </row>
    <row r="21" spans="1:5" ht="15.75">
      <c r="A21" s="805" t="s">
        <v>635</v>
      </c>
      <c r="B21" s="806"/>
      <c r="C21" s="806"/>
      <c r="D21" s="806"/>
      <c r="E21" s="806"/>
    </row>
    <row r="22" spans="1:5" ht="12.75">
      <c r="A22" s="799"/>
      <c r="B22" s="799"/>
      <c r="C22" s="799"/>
      <c r="D22" s="799"/>
      <c r="E22" s="799"/>
    </row>
    <row r="23" spans="1:5" ht="12.75">
      <c r="A23" s="44"/>
      <c r="B23" s="44"/>
      <c r="C23" s="44"/>
      <c r="D23" s="44"/>
      <c r="E23" s="44"/>
    </row>
    <row r="24" spans="1:5" ht="12.75">
      <c r="A24" s="44"/>
      <c r="B24" s="44"/>
      <c r="C24" s="44"/>
      <c r="D24" s="44"/>
      <c r="E24" s="44"/>
    </row>
    <row r="25" spans="1:5" ht="12.75">
      <c r="A25" s="44"/>
      <c r="B25" s="44"/>
      <c r="C25" s="44"/>
      <c r="D25" s="44"/>
      <c r="E25" s="44"/>
    </row>
    <row r="26" spans="2:3" ht="11.25">
      <c r="B26" s="3"/>
      <c r="C26" s="3"/>
    </row>
    <row r="27" spans="2:4" ht="15.75">
      <c r="B27" s="751" t="s">
        <v>0</v>
      </c>
      <c r="C27" s="751" t="s">
        <v>624</v>
      </c>
      <c r="D27" s="751" t="s">
        <v>125</v>
      </c>
    </row>
    <row r="28" spans="2:4" ht="15">
      <c r="B28" s="752" t="s">
        <v>129</v>
      </c>
      <c r="C28" s="753">
        <v>11041092</v>
      </c>
      <c r="D28" s="754">
        <f>C28/C34</f>
        <v>0.30287914111971026</v>
      </c>
    </row>
    <row r="29" spans="2:4" ht="15">
      <c r="B29" s="752" t="s">
        <v>130</v>
      </c>
      <c r="C29" s="753">
        <v>13926730</v>
      </c>
      <c r="D29" s="754">
        <f>C29/C34</f>
        <v>0.38203793800523556</v>
      </c>
    </row>
    <row r="30" spans="2:4" ht="15">
      <c r="B30" s="752" t="s">
        <v>131</v>
      </c>
      <c r="C30" s="753">
        <v>1094815</v>
      </c>
      <c r="D30" s="754">
        <f>C30/C34</f>
        <v>0.030032955697224112</v>
      </c>
    </row>
    <row r="31" spans="2:4" ht="15">
      <c r="B31" s="755" t="s">
        <v>132</v>
      </c>
      <c r="C31" s="756">
        <v>578844</v>
      </c>
      <c r="D31" s="754">
        <f>C31/C34</f>
        <v>0.015878843647195183</v>
      </c>
    </row>
    <row r="32" spans="2:4" ht="15">
      <c r="B32" s="755" t="s">
        <v>586</v>
      </c>
      <c r="C32" s="756">
        <v>9812307</v>
      </c>
      <c r="D32" s="754">
        <f>C32/C34</f>
        <v>0.2691711215306349</v>
      </c>
    </row>
    <row r="33" spans="2:4" ht="15">
      <c r="B33" s="757"/>
      <c r="C33" s="758"/>
      <c r="D33" s="759"/>
    </row>
    <row r="34" spans="2:4" ht="15.75">
      <c r="B34" s="760" t="s">
        <v>17</v>
      </c>
      <c r="C34" s="761">
        <f>SUM(C28:C32)</f>
        <v>36453788</v>
      </c>
      <c r="D34" s="762">
        <f>C34/C34</f>
        <v>1</v>
      </c>
    </row>
    <row r="35" spans="2:4" ht="12.75">
      <c r="B35" s="106"/>
      <c r="C35" s="106"/>
      <c r="D35" s="12"/>
    </row>
    <row r="36" spans="2:4" ht="12.75">
      <c r="B36" s="106"/>
      <c r="C36" s="301"/>
      <c r="D36" s="12"/>
    </row>
    <row r="37" spans="2:4" ht="12.75">
      <c r="B37" s="106"/>
      <c r="C37" s="106"/>
      <c r="D37" s="12"/>
    </row>
    <row r="38" spans="2:4" ht="12.75">
      <c r="B38" s="106"/>
      <c r="C38" s="106"/>
      <c r="D38" s="12"/>
    </row>
    <row r="39" spans="2:3" ht="11.25">
      <c r="B39" s="3"/>
      <c r="C39" s="3"/>
    </row>
    <row r="40" spans="2:3" ht="11.25">
      <c r="B40" s="3"/>
      <c r="C40" s="3"/>
    </row>
    <row r="41" spans="2:3" ht="11.25">
      <c r="B41" s="3"/>
      <c r="C41" s="3"/>
    </row>
    <row r="42" spans="2:3" ht="11.25">
      <c r="B42" s="3"/>
      <c r="C42" s="3"/>
    </row>
    <row r="43" spans="2:3" ht="11.25">
      <c r="B43" s="3"/>
      <c r="C43" s="3"/>
    </row>
    <row r="44" spans="2:3" ht="11.25">
      <c r="B44" s="3"/>
      <c r="C44" s="3"/>
    </row>
    <row r="45" spans="2:3" ht="11.25">
      <c r="B45" s="3"/>
      <c r="C45" s="3"/>
    </row>
    <row r="46" spans="2:3" ht="11.25">
      <c r="B46" s="3"/>
      <c r="C46" s="3"/>
    </row>
    <row r="47" spans="2:3" ht="11.25">
      <c r="B47" s="3"/>
      <c r="C47" s="3"/>
    </row>
    <row r="48" spans="2:3" ht="11.25">
      <c r="B48" s="3"/>
      <c r="C48" s="3"/>
    </row>
    <row r="49" spans="2:3" ht="11.25">
      <c r="B49" s="3"/>
      <c r="C49" s="3"/>
    </row>
    <row r="50" spans="2:3" ht="11.25">
      <c r="B50" s="3"/>
      <c r="C50" s="3"/>
    </row>
    <row r="51" spans="2:3" ht="11.25">
      <c r="B51" s="3"/>
      <c r="C51" s="3"/>
    </row>
    <row r="52" spans="2:3" ht="11.25">
      <c r="B52" s="3"/>
      <c r="C52" s="3"/>
    </row>
    <row r="53" spans="2:3" ht="11.25">
      <c r="B53" s="3"/>
      <c r="C53" s="3"/>
    </row>
    <row r="54" spans="2:3" ht="11.25">
      <c r="B54" s="3"/>
      <c r="C54" s="3"/>
    </row>
    <row r="55" spans="2:3" ht="11.25">
      <c r="B55" s="3"/>
      <c r="C55" s="3"/>
    </row>
    <row r="56" spans="2:3" ht="11.25">
      <c r="B56" s="3"/>
      <c r="C56" s="3"/>
    </row>
    <row r="57" spans="2:3" ht="11.25">
      <c r="B57" s="3"/>
      <c r="C57" s="3"/>
    </row>
    <row r="58" spans="2:3" ht="11.25">
      <c r="B58" s="3"/>
      <c r="C58" s="3"/>
    </row>
    <row r="59" spans="2:3" ht="11.25">
      <c r="B59" s="3"/>
      <c r="C59" s="3"/>
    </row>
    <row r="60" spans="2:3" ht="11.25">
      <c r="B60" s="3"/>
      <c r="C60" s="3"/>
    </row>
    <row r="61" spans="2:3" ht="11.25">
      <c r="B61" s="3"/>
      <c r="C61" s="3"/>
    </row>
    <row r="62" spans="2:3" ht="11.25">
      <c r="B62" s="3"/>
      <c r="C62" s="3"/>
    </row>
    <row r="63" spans="2:3" ht="11.25">
      <c r="B63" s="3"/>
      <c r="C63" s="3"/>
    </row>
    <row r="64" spans="2:3" ht="11.25">
      <c r="B64" s="3"/>
      <c r="C64" s="3"/>
    </row>
    <row r="65" spans="2:3" ht="11.25">
      <c r="B65" s="3"/>
      <c r="C65" s="3"/>
    </row>
    <row r="66" spans="2:3" ht="11.25">
      <c r="B66" s="3"/>
      <c r="C66" s="3"/>
    </row>
    <row r="67" spans="2:3" ht="11.25">
      <c r="B67" s="3"/>
      <c r="C67" s="3"/>
    </row>
    <row r="68" spans="2:3" ht="11.25">
      <c r="B68" s="3"/>
      <c r="C68" s="3"/>
    </row>
    <row r="69" spans="2:3" ht="11.25">
      <c r="B69" s="3"/>
      <c r="C69" s="3"/>
    </row>
    <row r="70" spans="2:3" ht="11.25">
      <c r="B70" s="3"/>
      <c r="C70" s="3"/>
    </row>
    <row r="71" spans="2:3" ht="11.25">
      <c r="B71" s="3"/>
      <c r="C71" s="3"/>
    </row>
    <row r="72" spans="2:3" ht="11.25">
      <c r="B72" s="3"/>
      <c r="C72" s="3"/>
    </row>
    <row r="73" spans="2:3" ht="11.25">
      <c r="B73" s="3"/>
      <c r="C73" s="3"/>
    </row>
    <row r="74" spans="2:3" ht="11.25">
      <c r="B74" s="3"/>
      <c r="C74" s="3"/>
    </row>
    <row r="75" spans="2:3" ht="11.25">
      <c r="B75" s="3"/>
      <c r="C75" s="3"/>
    </row>
    <row r="76" spans="2:3" ht="11.25">
      <c r="B76" s="3"/>
      <c r="C76" s="3"/>
    </row>
    <row r="77" spans="2:3" ht="11.25">
      <c r="B77" s="3"/>
      <c r="C77" s="3"/>
    </row>
    <row r="78" spans="2:3" ht="11.25">
      <c r="B78" s="3"/>
      <c r="C78" s="3"/>
    </row>
    <row r="79" spans="2:3" ht="11.25">
      <c r="B79" s="3"/>
      <c r="C79" s="3"/>
    </row>
    <row r="80" spans="2:3" ht="11.25">
      <c r="B80" s="3"/>
      <c r="C80" s="3"/>
    </row>
    <row r="81" spans="2:3" ht="11.25">
      <c r="B81" s="3"/>
      <c r="C81" s="3"/>
    </row>
    <row r="82" spans="2:3" ht="11.25">
      <c r="B82" s="3"/>
      <c r="C82" s="3"/>
    </row>
    <row r="83" spans="2:3" ht="11.25">
      <c r="B83" s="3"/>
      <c r="C83" s="3"/>
    </row>
    <row r="84" spans="2:3" ht="11.25">
      <c r="B84" s="3"/>
      <c r="C84" s="3"/>
    </row>
    <row r="85" spans="2:3" ht="11.25">
      <c r="B85" s="3"/>
      <c r="C85" s="3"/>
    </row>
    <row r="86" spans="2:3" ht="11.25">
      <c r="B86" s="3"/>
      <c r="C86" s="3"/>
    </row>
    <row r="87" spans="2:3" ht="11.25">
      <c r="B87" s="3"/>
      <c r="C87" s="3"/>
    </row>
    <row r="88" spans="2:3" ht="11.25">
      <c r="B88" s="3"/>
      <c r="C88" s="3"/>
    </row>
    <row r="89" spans="2:3" ht="11.25">
      <c r="B89" s="3"/>
      <c r="C89" s="3"/>
    </row>
    <row r="90" spans="2:3" ht="11.25">
      <c r="B90" s="3"/>
      <c r="C90" s="3"/>
    </row>
    <row r="91" spans="2:3" ht="11.25">
      <c r="B91" s="3"/>
      <c r="C91" s="3"/>
    </row>
    <row r="92" spans="2:3" ht="11.25">
      <c r="B92" s="3"/>
      <c r="C92" s="3"/>
    </row>
    <row r="93" spans="2:3" ht="11.25">
      <c r="B93" s="3"/>
      <c r="C93" s="3"/>
    </row>
    <row r="94" spans="2:3" ht="11.25">
      <c r="B94" s="3"/>
      <c r="C94" s="3"/>
    </row>
    <row r="95" spans="2:3" ht="11.25">
      <c r="B95" s="3"/>
      <c r="C95" s="3"/>
    </row>
    <row r="96" spans="2:3" ht="11.25">
      <c r="B96" s="3"/>
      <c r="C96" s="3"/>
    </row>
    <row r="97" spans="2:3" ht="11.25">
      <c r="B97" s="3"/>
      <c r="C97" s="3"/>
    </row>
    <row r="98" spans="2:3" ht="11.25">
      <c r="B98" s="3"/>
      <c r="C98" s="3"/>
    </row>
    <row r="99" spans="2:3" ht="11.25">
      <c r="B99" s="3"/>
      <c r="C99" s="3"/>
    </row>
    <row r="100" spans="2:3" ht="11.25">
      <c r="B100" s="3"/>
      <c r="C100" s="3"/>
    </row>
    <row r="101" spans="2:3" ht="11.25">
      <c r="B101" s="3"/>
      <c r="C101" s="3"/>
    </row>
    <row r="102" spans="2:3" ht="11.25">
      <c r="B102" s="3"/>
      <c r="C102" s="3"/>
    </row>
    <row r="103" spans="2:3" ht="11.25">
      <c r="B103" s="3"/>
      <c r="C103" s="3"/>
    </row>
    <row r="104" spans="2:3" ht="11.25">
      <c r="B104" s="3"/>
      <c r="C104" s="3"/>
    </row>
    <row r="105" spans="2:3" ht="11.25">
      <c r="B105" s="3"/>
      <c r="C105" s="3"/>
    </row>
    <row r="106" spans="2:3" ht="11.25">
      <c r="B106" s="3"/>
      <c r="C106" s="3"/>
    </row>
    <row r="107" spans="2:3" ht="11.25">
      <c r="B107" s="3"/>
      <c r="C107" s="3"/>
    </row>
    <row r="108" spans="2:3" ht="11.25">
      <c r="B108" s="3"/>
      <c r="C108" s="3"/>
    </row>
    <row r="109" spans="2:3" ht="11.25">
      <c r="B109" s="3"/>
      <c r="C109" s="3"/>
    </row>
    <row r="110" spans="2:3" ht="11.25">
      <c r="B110" s="3"/>
      <c r="C110" s="3"/>
    </row>
    <row r="111" spans="2:3" ht="11.25">
      <c r="B111" s="3"/>
      <c r="C111" s="3"/>
    </row>
    <row r="112" spans="2:3" ht="11.25">
      <c r="B112" s="3"/>
      <c r="C112" s="3"/>
    </row>
    <row r="113" spans="2:3" ht="11.25">
      <c r="B113" s="3"/>
      <c r="C113" s="3"/>
    </row>
    <row r="114" spans="2:3" ht="11.25">
      <c r="B114" s="3"/>
      <c r="C114" s="3"/>
    </row>
    <row r="115" spans="2:3" ht="11.25">
      <c r="B115" s="3"/>
      <c r="C115" s="3"/>
    </row>
    <row r="116" spans="2:3" ht="11.25">
      <c r="B116" s="3"/>
      <c r="C116" s="3"/>
    </row>
    <row r="117" spans="2:3" ht="11.25">
      <c r="B117" s="3"/>
      <c r="C117" s="3"/>
    </row>
    <row r="118" spans="2:3" ht="11.25">
      <c r="B118" s="3"/>
      <c r="C118" s="3"/>
    </row>
    <row r="119" spans="2:3" ht="11.25">
      <c r="B119" s="3"/>
      <c r="C119" s="3"/>
    </row>
    <row r="120" spans="2:3" ht="11.25">
      <c r="B120" s="3"/>
      <c r="C120" s="3"/>
    </row>
    <row r="121" spans="2:3" ht="11.25">
      <c r="B121" s="3"/>
      <c r="C121" s="3"/>
    </row>
    <row r="122" spans="2:3" ht="11.25">
      <c r="B122" s="3"/>
      <c r="C122" s="3"/>
    </row>
    <row r="123" spans="2:3" ht="11.25">
      <c r="B123" s="3"/>
      <c r="C123" s="3"/>
    </row>
    <row r="124" spans="2:3" ht="11.25">
      <c r="B124" s="3"/>
      <c r="C124" s="3"/>
    </row>
    <row r="125" spans="2:3" ht="11.25">
      <c r="B125" s="3"/>
      <c r="C125" s="3"/>
    </row>
    <row r="126" spans="2:3" ht="11.25">
      <c r="B126" s="3"/>
      <c r="C126" s="3"/>
    </row>
    <row r="127" spans="2:3" ht="11.25">
      <c r="B127" s="3"/>
      <c r="C127" s="3"/>
    </row>
    <row r="128" spans="2:3" ht="11.25">
      <c r="B128" s="3"/>
      <c r="C128" s="3"/>
    </row>
    <row r="129" spans="2:3" ht="11.25">
      <c r="B129" s="3"/>
      <c r="C129" s="3"/>
    </row>
    <row r="130" spans="2:3" ht="11.25">
      <c r="B130" s="3"/>
      <c r="C130" s="3"/>
    </row>
    <row r="131" spans="2:3" ht="11.25">
      <c r="B131" s="3"/>
      <c r="C131" s="3"/>
    </row>
    <row r="132" spans="2:3" ht="11.25">
      <c r="B132" s="3"/>
      <c r="C132" s="3"/>
    </row>
    <row r="133" spans="2:3" ht="11.25">
      <c r="B133" s="3"/>
      <c r="C133" s="3"/>
    </row>
    <row r="134" spans="2:3" ht="11.25">
      <c r="B134" s="3"/>
      <c r="C134" s="3"/>
    </row>
    <row r="135" spans="2:3" ht="11.25">
      <c r="B135" s="3"/>
      <c r="C135" s="3"/>
    </row>
    <row r="136" spans="2:3" ht="11.25">
      <c r="B136" s="3"/>
      <c r="C136" s="3"/>
    </row>
    <row r="137" spans="2:3" ht="11.25">
      <c r="B137" s="3"/>
      <c r="C137" s="3"/>
    </row>
    <row r="138" spans="2:3" ht="11.25">
      <c r="B138" s="3"/>
      <c r="C138" s="3"/>
    </row>
    <row r="139" spans="2:3" ht="11.25">
      <c r="B139" s="3"/>
      <c r="C139" s="3"/>
    </row>
    <row r="140" spans="2:3" ht="11.25">
      <c r="B140" s="3"/>
      <c r="C140" s="3"/>
    </row>
    <row r="141" spans="2:3" ht="11.25">
      <c r="B141" s="3"/>
      <c r="C141" s="3"/>
    </row>
    <row r="142" spans="2:3" ht="11.25">
      <c r="B142" s="3"/>
      <c r="C142" s="3"/>
    </row>
    <row r="143" spans="2:3" ht="11.25">
      <c r="B143" s="3"/>
      <c r="C143" s="3"/>
    </row>
    <row r="144" spans="2:3" ht="11.25">
      <c r="B144" s="3"/>
      <c r="C144" s="3"/>
    </row>
    <row r="145" spans="2:3" ht="11.25">
      <c r="B145" s="3"/>
      <c r="C145" s="3"/>
    </row>
    <row r="146" spans="2:3" ht="11.25">
      <c r="B146" s="3"/>
      <c r="C146" s="3"/>
    </row>
    <row r="147" spans="2:3" ht="11.25">
      <c r="B147" s="3"/>
      <c r="C147" s="3"/>
    </row>
    <row r="148" spans="2:3" ht="11.25">
      <c r="B148" s="3"/>
      <c r="C148" s="3"/>
    </row>
    <row r="149" spans="2:3" ht="11.25">
      <c r="B149" s="3"/>
      <c r="C149" s="3"/>
    </row>
    <row r="150" spans="2:3" ht="11.25">
      <c r="B150" s="3"/>
      <c r="C150" s="3"/>
    </row>
    <row r="151" spans="2:3" ht="11.25">
      <c r="B151" s="3"/>
      <c r="C151" s="3"/>
    </row>
    <row r="152" spans="2:3" ht="11.25">
      <c r="B152" s="3"/>
      <c r="C152" s="3"/>
    </row>
    <row r="153" spans="2:3" ht="11.25">
      <c r="B153" s="3"/>
      <c r="C153" s="3"/>
    </row>
    <row r="154" spans="2:3" ht="11.25">
      <c r="B154" s="3"/>
      <c r="C154" s="3"/>
    </row>
    <row r="155" spans="2:3" ht="11.25">
      <c r="B155" s="3"/>
      <c r="C155" s="3"/>
    </row>
    <row r="156" spans="2:3" ht="11.25">
      <c r="B156" s="3"/>
      <c r="C156" s="3"/>
    </row>
    <row r="157" spans="2:3" ht="11.25">
      <c r="B157" s="3"/>
      <c r="C157" s="3"/>
    </row>
    <row r="158" spans="2:3" ht="11.25">
      <c r="B158" s="3"/>
      <c r="C158" s="3"/>
    </row>
    <row r="159" spans="2:3" ht="11.25">
      <c r="B159" s="3"/>
      <c r="C159" s="3"/>
    </row>
    <row r="160" spans="2:3" ht="11.25">
      <c r="B160" s="3"/>
      <c r="C160" s="3"/>
    </row>
    <row r="161" spans="2:3" ht="11.25">
      <c r="B161" s="3"/>
      <c r="C161" s="3"/>
    </row>
    <row r="162" spans="2:3" ht="11.25">
      <c r="B162" s="3"/>
      <c r="C162" s="3"/>
    </row>
    <row r="163" spans="2:3" ht="11.25">
      <c r="B163" s="3"/>
      <c r="C163" s="3"/>
    </row>
    <row r="164" spans="2:3" ht="11.25">
      <c r="B164" s="3"/>
      <c r="C164" s="3"/>
    </row>
    <row r="165" spans="2:3" ht="11.25">
      <c r="B165" s="3"/>
      <c r="C165" s="3"/>
    </row>
    <row r="166" spans="2:3" ht="11.25">
      <c r="B166" s="3"/>
      <c r="C166" s="3"/>
    </row>
    <row r="167" spans="2:3" ht="11.25">
      <c r="B167" s="3"/>
      <c r="C167" s="3"/>
    </row>
    <row r="168" spans="2:3" ht="11.25">
      <c r="B168" s="3"/>
      <c r="C168" s="3"/>
    </row>
    <row r="169" spans="2:3" ht="11.25">
      <c r="B169" s="3"/>
      <c r="C169" s="3"/>
    </row>
    <row r="170" spans="2:3" ht="11.25">
      <c r="B170" s="3"/>
      <c r="C170" s="3"/>
    </row>
    <row r="171" spans="2:3" ht="11.25">
      <c r="B171" s="3"/>
      <c r="C171" s="3"/>
    </row>
    <row r="172" spans="2:3" ht="11.25">
      <c r="B172" s="3"/>
      <c r="C172" s="3"/>
    </row>
    <row r="173" spans="2:3" ht="11.25">
      <c r="B173" s="3"/>
      <c r="C173" s="3"/>
    </row>
    <row r="174" spans="2:3" ht="11.25">
      <c r="B174" s="3"/>
      <c r="C174" s="3"/>
    </row>
    <row r="175" spans="2:3" ht="11.25">
      <c r="B175" s="3"/>
      <c r="C175" s="3"/>
    </row>
    <row r="176" spans="2:3" ht="11.25">
      <c r="B176" s="3"/>
      <c r="C176" s="3"/>
    </row>
    <row r="177" spans="2:3" ht="11.25">
      <c r="B177" s="3"/>
      <c r="C177" s="3"/>
    </row>
    <row r="178" spans="2:3" ht="11.25">
      <c r="B178" s="3"/>
      <c r="C178" s="3"/>
    </row>
    <row r="179" spans="2:3" ht="11.25">
      <c r="B179" s="3"/>
      <c r="C179" s="3"/>
    </row>
    <row r="180" spans="2:3" ht="11.25">
      <c r="B180" s="3"/>
      <c r="C180" s="3"/>
    </row>
    <row r="181" spans="2:3" ht="11.25">
      <c r="B181" s="3"/>
      <c r="C181" s="3"/>
    </row>
    <row r="182" spans="2:3" ht="11.25">
      <c r="B182" s="3"/>
      <c r="C182" s="3"/>
    </row>
    <row r="183" spans="2:3" ht="11.25">
      <c r="B183" s="3"/>
      <c r="C183" s="3"/>
    </row>
    <row r="184" spans="2:3" ht="11.25">
      <c r="B184" s="3"/>
      <c r="C184" s="3"/>
    </row>
    <row r="185" spans="2:3" ht="11.25">
      <c r="B185" s="3"/>
      <c r="C185" s="3"/>
    </row>
    <row r="186" spans="2:3" ht="11.25">
      <c r="B186" s="3"/>
      <c r="C186" s="3"/>
    </row>
    <row r="187" spans="2:3" ht="11.25">
      <c r="B187" s="3"/>
      <c r="C187" s="3"/>
    </row>
    <row r="188" spans="2:3" ht="11.25">
      <c r="B188" s="3"/>
      <c r="C188" s="3"/>
    </row>
    <row r="189" spans="2:3" ht="11.25">
      <c r="B189" s="3"/>
      <c r="C189" s="3"/>
    </row>
    <row r="190" spans="2:3" ht="11.25">
      <c r="B190" s="3"/>
      <c r="C190" s="3"/>
    </row>
    <row r="191" spans="2:3" ht="11.25">
      <c r="B191" s="3"/>
      <c r="C191" s="3"/>
    </row>
    <row r="192" spans="2:3" ht="11.25">
      <c r="B192" s="3"/>
      <c r="C192" s="3"/>
    </row>
    <row r="193" spans="2:3" ht="11.25">
      <c r="B193" s="3"/>
      <c r="C193" s="3"/>
    </row>
    <row r="194" spans="2:3" ht="11.25">
      <c r="B194" s="3"/>
      <c r="C194" s="3"/>
    </row>
    <row r="195" spans="2:3" ht="11.25">
      <c r="B195" s="3"/>
      <c r="C195" s="3"/>
    </row>
    <row r="196" spans="2:3" ht="11.25">
      <c r="B196" s="3"/>
      <c r="C196" s="3"/>
    </row>
    <row r="197" spans="2:3" ht="11.25">
      <c r="B197" s="3"/>
      <c r="C197" s="3"/>
    </row>
    <row r="198" spans="2:3" ht="11.25">
      <c r="B198" s="3"/>
      <c r="C198" s="3"/>
    </row>
    <row r="199" spans="2:3" ht="11.25">
      <c r="B199" s="3"/>
      <c r="C199" s="3"/>
    </row>
    <row r="200" spans="2:3" ht="11.25">
      <c r="B200" s="3"/>
      <c r="C200" s="3"/>
    </row>
    <row r="201" spans="2:3" ht="11.25">
      <c r="B201" s="3"/>
      <c r="C201" s="3"/>
    </row>
    <row r="202" spans="2:3" ht="11.25">
      <c r="B202" s="3"/>
      <c r="C202" s="3"/>
    </row>
    <row r="203" spans="2:3" ht="11.25">
      <c r="B203" s="3"/>
      <c r="C203" s="3"/>
    </row>
    <row r="204" spans="2:3" ht="11.25">
      <c r="B204" s="3"/>
      <c r="C204" s="3"/>
    </row>
    <row r="205" spans="2:3" ht="11.25">
      <c r="B205" s="3"/>
      <c r="C205" s="3"/>
    </row>
    <row r="206" spans="2:3" ht="11.25">
      <c r="B206" s="3"/>
      <c r="C206" s="3"/>
    </row>
    <row r="207" spans="2:3" ht="11.25">
      <c r="B207" s="3"/>
      <c r="C207" s="3"/>
    </row>
    <row r="208" spans="2:3" ht="11.25">
      <c r="B208" s="3"/>
      <c r="C208" s="3"/>
    </row>
    <row r="209" spans="2:3" ht="11.25">
      <c r="B209" s="3"/>
      <c r="C209" s="3"/>
    </row>
    <row r="210" spans="2:3" ht="11.25">
      <c r="B210" s="3"/>
      <c r="C210" s="3"/>
    </row>
    <row r="211" spans="2:3" ht="11.25">
      <c r="B211" s="3"/>
      <c r="C211" s="3"/>
    </row>
    <row r="212" spans="2:3" ht="11.25">
      <c r="B212" s="3"/>
      <c r="C212" s="3"/>
    </row>
    <row r="213" spans="2:3" ht="11.25">
      <c r="B213" s="3"/>
      <c r="C213" s="3"/>
    </row>
    <row r="214" spans="2:3" ht="11.25">
      <c r="B214" s="3"/>
      <c r="C214" s="3"/>
    </row>
    <row r="215" spans="2:3" ht="11.25">
      <c r="B215" s="3"/>
      <c r="C215" s="3"/>
    </row>
    <row r="216" spans="2:3" ht="11.25">
      <c r="B216" s="3"/>
      <c r="C216" s="3"/>
    </row>
    <row r="217" spans="2:3" ht="11.25">
      <c r="B217" s="3"/>
      <c r="C217" s="3"/>
    </row>
    <row r="218" spans="2:3" ht="11.25">
      <c r="B218" s="3"/>
      <c r="C218" s="3"/>
    </row>
    <row r="219" spans="2:3" ht="11.25">
      <c r="B219" s="3"/>
      <c r="C219" s="3"/>
    </row>
    <row r="220" spans="2:3" ht="11.25">
      <c r="B220" s="3"/>
      <c r="C220" s="3"/>
    </row>
    <row r="221" spans="2:3" ht="11.25">
      <c r="B221" s="3"/>
      <c r="C221" s="3"/>
    </row>
    <row r="222" spans="2:3" ht="11.25">
      <c r="B222" s="3"/>
      <c r="C222" s="3"/>
    </row>
    <row r="223" spans="2:3" ht="11.25">
      <c r="B223" s="3"/>
      <c r="C223" s="3"/>
    </row>
    <row r="224" spans="2:3" ht="11.25">
      <c r="B224" s="3"/>
      <c r="C224" s="3"/>
    </row>
    <row r="225" spans="2:3" ht="11.25">
      <c r="B225" s="3"/>
      <c r="C225" s="3"/>
    </row>
    <row r="226" spans="2:3" ht="11.25">
      <c r="B226" s="3"/>
      <c r="C226" s="3"/>
    </row>
    <row r="227" spans="2:3" ht="11.25">
      <c r="B227" s="3"/>
      <c r="C227" s="3"/>
    </row>
    <row r="228" spans="2:3" ht="11.25">
      <c r="B228" s="3"/>
      <c r="C228" s="3"/>
    </row>
    <row r="229" spans="2:3" ht="11.25">
      <c r="B229" s="3"/>
      <c r="C229" s="3"/>
    </row>
    <row r="230" spans="2:3" ht="11.25">
      <c r="B230" s="3"/>
      <c r="C230" s="3"/>
    </row>
    <row r="231" spans="2:3" ht="11.25">
      <c r="B231" s="3"/>
      <c r="C231" s="3"/>
    </row>
    <row r="232" spans="2:3" ht="11.25">
      <c r="B232" s="3"/>
      <c r="C232" s="3"/>
    </row>
    <row r="233" spans="2:3" ht="11.25">
      <c r="B233" s="3"/>
      <c r="C233" s="3"/>
    </row>
    <row r="234" spans="2:3" ht="11.25">
      <c r="B234" s="3"/>
      <c r="C234" s="3"/>
    </row>
    <row r="235" spans="2:3" ht="11.25">
      <c r="B235" s="3"/>
      <c r="C235" s="3"/>
    </row>
    <row r="236" spans="2:3" ht="11.25">
      <c r="B236" s="3"/>
      <c r="C236" s="3"/>
    </row>
    <row r="237" spans="2:3" ht="11.25">
      <c r="B237" s="3"/>
      <c r="C237" s="3"/>
    </row>
    <row r="238" spans="2:3" ht="11.25">
      <c r="B238" s="3"/>
      <c r="C238" s="3"/>
    </row>
    <row r="239" spans="2:3" ht="11.25">
      <c r="B239" s="3"/>
      <c r="C239" s="3"/>
    </row>
    <row r="240" spans="2:3" ht="11.25">
      <c r="B240" s="3"/>
      <c r="C240" s="3"/>
    </row>
    <row r="241" spans="2:3" ht="11.25">
      <c r="B241" s="3"/>
      <c r="C241" s="3"/>
    </row>
    <row r="242" spans="2:3" ht="11.25">
      <c r="B242" s="3"/>
      <c r="C242" s="3"/>
    </row>
    <row r="243" spans="2:3" ht="11.25">
      <c r="B243" s="3"/>
      <c r="C243" s="3"/>
    </row>
    <row r="244" spans="2:3" ht="11.25">
      <c r="B244" s="3"/>
      <c r="C244" s="3"/>
    </row>
    <row r="245" spans="2:3" ht="11.25">
      <c r="B245" s="3"/>
      <c r="C245" s="3"/>
    </row>
    <row r="246" spans="2:3" ht="11.25">
      <c r="B246" s="3"/>
      <c r="C246" s="3"/>
    </row>
    <row r="247" spans="2:3" ht="11.25">
      <c r="B247" s="3"/>
      <c r="C247" s="3"/>
    </row>
    <row r="248" spans="2:3" ht="11.25">
      <c r="B248" s="3"/>
      <c r="C248" s="3"/>
    </row>
    <row r="249" spans="2:3" ht="11.25">
      <c r="B249" s="3"/>
      <c r="C249" s="3"/>
    </row>
    <row r="250" spans="2:3" ht="11.25">
      <c r="B250" s="3"/>
      <c r="C250" s="3"/>
    </row>
    <row r="251" spans="2:3" ht="11.25">
      <c r="B251" s="3"/>
      <c r="C251" s="3"/>
    </row>
  </sheetData>
  <mergeCells count="3">
    <mergeCell ref="A21:E21"/>
    <mergeCell ref="A22:E22"/>
    <mergeCell ref="A20:F20"/>
  </mergeCells>
  <printOptions/>
  <pageMargins left="1.54" right="0.3937007874015748" top="0.3937007874015748" bottom="0.984251968503937" header="0.67" footer="0.8661417322834646"/>
  <pageSetup horizontalDpi="300" verticalDpi="3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workbookViewId="0" topLeftCell="E40">
      <selection activeCell="L1" sqref="L1:L4"/>
    </sheetView>
  </sheetViews>
  <sheetFormatPr defaultColWidth="9.140625" defaultRowHeight="12"/>
  <cols>
    <col min="1" max="1" width="5.8515625" style="2" customWidth="1"/>
    <col min="2" max="2" width="6.8515625" style="2" customWidth="1"/>
    <col min="3" max="3" width="37.8515625" style="2" customWidth="1"/>
    <col min="4" max="11" width="15.8515625" style="2" customWidth="1"/>
    <col min="12" max="14" width="14.8515625" style="2" customWidth="1"/>
    <col min="15" max="15" width="15.8515625" style="2" customWidth="1"/>
    <col min="16" max="16384" width="9.28125" style="2" customWidth="1"/>
  </cols>
  <sheetData>
    <row r="1" spans="4:12" ht="12">
      <c r="D1" s="24"/>
      <c r="E1" s="24"/>
      <c r="J1" s="77"/>
      <c r="K1" s="77"/>
      <c r="L1" s="77" t="s">
        <v>96</v>
      </c>
    </row>
    <row r="2" spans="10:14" ht="12">
      <c r="J2" s="296"/>
      <c r="K2" s="296"/>
      <c r="L2" s="296" t="s">
        <v>562</v>
      </c>
      <c r="M2" s="296"/>
      <c r="N2" s="296"/>
    </row>
    <row r="3" spans="10:12" ht="12">
      <c r="J3" s="24"/>
      <c r="K3" s="24"/>
      <c r="L3" s="24" t="s">
        <v>564</v>
      </c>
    </row>
    <row r="4" spans="1:14" ht="12.75">
      <c r="A4" s="799"/>
      <c r="B4" s="799"/>
      <c r="C4" s="799"/>
      <c r="D4" s="799"/>
      <c r="E4" s="44"/>
      <c r="J4" s="77"/>
      <c r="K4" s="77"/>
      <c r="L4" s="77" t="s">
        <v>563</v>
      </c>
      <c r="M4" s="77"/>
      <c r="N4" s="77"/>
    </row>
    <row r="5" spans="1:5" ht="12.75">
      <c r="A5" s="799"/>
      <c r="B5" s="799"/>
      <c r="C5" s="799"/>
      <c r="D5" s="799"/>
      <c r="E5" s="44"/>
    </row>
    <row r="6" ht="11.25">
      <c r="C6" s="56"/>
    </row>
    <row r="7" ht="11.25">
      <c r="C7" s="56"/>
    </row>
    <row r="8" ht="11.25">
      <c r="C8" s="56"/>
    </row>
    <row r="9" spans="2:14" ht="12.75">
      <c r="B9" s="799" t="s">
        <v>389</v>
      </c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44"/>
      <c r="N9" s="44"/>
    </row>
    <row r="10" spans="1:14" ht="12.75">
      <c r="A10" s="799" t="s">
        <v>477</v>
      </c>
      <c r="B10" s="799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44"/>
      <c r="N10" s="44"/>
    </row>
    <row r="11" spans="1:14" ht="12.75">
      <c r="A11" s="799" t="s">
        <v>568</v>
      </c>
      <c r="B11" s="799"/>
      <c r="C11" s="799"/>
      <c r="D11" s="799"/>
      <c r="E11" s="799"/>
      <c r="F11" s="799"/>
      <c r="G11" s="799"/>
      <c r="H11" s="799"/>
      <c r="I11" s="799"/>
      <c r="J11" s="799"/>
      <c r="K11" s="799"/>
      <c r="L11" s="799"/>
      <c r="M11" s="44"/>
      <c r="N11" s="44"/>
    </row>
    <row r="12" spans="1:14" ht="12.75">
      <c r="A12" s="799" t="s">
        <v>19</v>
      </c>
      <c r="B12" s="799"/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44"/>
      <c r="N12" s="44"/>
    </row>
    <row r="13" spans="1:14" ht="12.75">
      <c r="A13" s="799" t="s">
        <v>178</v>
      </c>
      <c r="B13" s="799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44"/>
      <c r="N13" s="44"/>
    </row>
    <row r="14" spans="1:14" ht="12.75">
      <c r="A14" s="44"/>
      <c r="B14" s="44"/>
      <c r="C14" s="204" t="s">
        <v>172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ht="12" thickBot="1"/>
    <row r="16" spans="1:14" ht="12">
      <c r="A16" s="318" t="s">
        <v>48</v>
      </c>
      <c r="B16" s="319" t="s">
        <v>86</v>
      </c>
      <c r="C16" s="577" t="s">
        <v>49</v>
      </c>
      <c r="D16" s="321" t="s">
        <v>87</v>
      </c>
      <c r="E16" s="578"/>
      <c r="F16" s="807" t="s">
        <v>88</v>
      </c>
      <c r="G16" s="808"/>
      <c r="H16" s="808"/>
      <c r="I16" s="808"/>
      <c r="J16" s="808"/>
      <c r="K16" s="809"/>
      <c r="L16" s="322" t="s">
        <v>89</v>
      </c>
      <c r="M16" s="319"/>
      <c r="N16" s="323"/>
    </row>
    <row r="17" spans="1:14" ht="12">
      <c r="A17" s="324"/>
      <c r="B17" s="59" t="s">
        <v>40</v>
      </c>
      <c r="C17" s="117"/>
      <c r="D17" s="52" t="s">
        <v>90</v>
      </c>
      <c r="E17" s="35"/>
      <c r="F17" s="36"/>
      <c r="G17" s="118"/>
      <c r="H17" s="118"/>
      <c r="I17" s="118"/>
      <c r="J17" s="40"/>
      <c r="K17" s="3"/>
      <c r="L17" s="119" t="s">
        <v>97</v>
      </c>
      <c r="M17" s="59"/>
      <c r="N17" s="326" t="s">
        <v>521</v>
      </c>
    </row>
    <row r="18" spans="1:14" ht="12">
      <c r="A18" s="324"/>
      <c r="B18" s="59"/>
      <c r="C18" s="117"/>
      <c r="D18" s="52" t="s">
        <v>92</v>
      </c>
      <c r="E18" s="35" t="s">
        <v>496</v>
      </c>
      <c r="F18" s="117" t="s">
        <v>475</v>
      </c>
      <c r="G18" s="59"/>
      <c r="H18" s="59" t="s">
        <v>521</v>
      </c>
      <c r="I18" s="59" t="s">
        <v>41</v>
      </c>
      <c r="J18" s="59"/>
      <c r="K18" s="6" t="s">
        <v>521</v>
      </c>
      <c r="L18" s="119"/>
      <c r="M18" s="59" t="s">
        <v>496</v>
      </c>
      <c r="N18" s="326" t="s">
        <v>522</v>
      </c>
    </row>
    <row r="19" spans="1:14" ht="12">
      <c r="A19" s="324"/>
      <c r="B19" s="59"/>
      <c r="C19" s="117"/>
      <c r="D19" s="52" t="s">
        <v>93</v>
      </c>
      <c r="E19" s="35"/>
      <c r="F19" s="117" t="s">
        <v>476</v>
      </c>
      <c r="G19" s="59" t="s">
        <v>496</v>
      </c>
      <c r="H19" s="59" t="s">
        <v>517</v>
      </c>
      <c r="I19" s="59" t="s">
        <v>94</v>
      </c>
      <c r="J19" s="59" t="s">
        <v>496</v>
      </c>
      <c r="K19" s="59" t="s">
        <v>517</v>
      </c>
      <c r="L19" s="119"/>
      <c r="M19" s="59"/>
      <c r="N19" s="326"/>
    </row>
    <row r="20" spans="1:14" ht="12.75" thickBot="1">
      <c r="A20" s="598"/>
      <c r="B20" s="345"/>
      <c r="C20" s="599"/>
      <c r="D20" s="347" t="s">
        <v>95</v>
      </c>
      <c r="E20" s="600"/>
      <c r="F20" s="601" t="s">
        <v>113</v>
      </c>
      <c r="G20" s="345"/>
      <c r="H20" s="345" t="s">
        <v>518</v>
      </c>
      <c r="I20" s="345"/>
      <c r="J20" s="345"/>
      <c r="K20" s="345" t="s">
        <v>518</v>
      </c>
      <c r="L20" s="348"/>
      <c r="M20" s="345"/>
      <c r="N20" s="602"/>
    </row>
    <row r="21" spans="1:14" ht="12">
      <c r="A21" s="334">
        <v>750</v>
      </c>
      <c r="B21" s="131"/>
      <c r="C21" s="42" t="s">
        <v>212</v>
      </c>
      <c r="D21" s="32">
        <f>SUM(D22:D25)</f>
        <v>192600</v>
      </c>
      <c r="E21" s="32">
        <f>SUM(E22:E24)</f>
        <v>192600</v>
      </c>
      <c r="F21" s="32">
        <f>SUM(F22:F25)</f>
        <v>54128</v>
      </c>
      <c r="G21" s="32">
        <f>SUM(G24)</f>
        <v>54128</v>
      </c>
      <c r="H21" s="547">
        <f>G21/F21</f>
        <v>1</v>
      </c>
      <c r="I21" s="32">
        <f>SUM(I22:I25)</f>
        <v>138472</v>
      </c>
      <c r="J21" s="32">
        <f>SUM(J22:J24)</f>
        <v>138472</v>
      </c>
      <c r="K21" s="547">
        <f>J21/I21</f>
        <v>1</v>
      </c>
      <c r="L21" s="32"/>
      <c r="M21" s="21"/>
      <c r="N21" s="581"/>
    </row>
    <row r="22" spans="1:14" ht="11.25">
      <c r="A22" s="341"/>
      <c r="B22" s="33">
        <v>75011</v>
      </c>
      <c r="C22" s="39" t="s">
        <v>12</v>
      </c>
      <c r="D22" s="29">
        <v>137000</v>
      </c>
      <c r="E22" s="29">
        <v>137000</v>
      </c>
      <c r="F22" s="29"/>
      <c r="G22" s="29"/>
      <c r="H22" s="546"/>
      <c r="I22" s="17">
        <v>137000</v>
      </c>
      <c r="J22" s="17">
        <v>137000</v>
      </c>
      <c r="K22" s="546">
        <f>J22/I22</f>
        <v>1</v>
      </c>
      <c r="L22" s="30"/>
      <c r="M22" s="18"/>
      <c r="N22" s="582"/>
    </row>
    <row r="23" spans="1:14" ht="11.25">
      <c r="A23" s="341"/>
      <c r="B23" s="33"/>
      <c r="C23" s="39"/>
      <c r="D23" s="29"/>
      <c r="E23" s="29"/>
      <c r="F23" s="29"/>
      <c r="G23" s="29"/>
      <c r="H23" s="546"/>
      <c r="I23" s="17"/>
      <c r="J23" s="17"/>
      <c r="K23" s="546"/>
      <c r="L23" s="30"/>
      <c r="M23" s="18"/>
      <c r="N23" s="582"/>
    </row>
    <row r="24" spans="1:14" ht="11.25">
      <c r="A24" s="341"/>
      <c r="B24" s="33">
        <v>75056</v>
      </c>
      <c r="C24" s="39" t="s">
        <v>189</v>
      </c>
      <c r="D24" s="29">
        <v>55600</v>
      </c>
      <c r="E24" s="29">
        <f>SUM(F24,I24,)</f>
        <v>55600</v>
      </c>
      <c r="F24" s="29">
        <v>54128</v>
      </c>
      <c r="G24" s="29">
        <v>54128</v>
      </c>
      <c r="H24" s="546">
        <f>G24/F24</f>
        <v>1</v>
      </c>
      <c r="I24" s="17">
        <v>1472</v>
      </c>
      <c r="J24" s="17">
        <v>1472</v>
      </c>
      <c r="K24" s="546">
        <f>J24/I24</f>
        <v>1</v>
      </c>
      <c r="L24" s="30"/>
      <c r="M24" s="18"/>
      <c r="N24" s="582"/>
    </row>
    <row r="25" spans="1:14" ht="11.25">
      <c r="A25" s="341"/>
      <c r="B25" s="33"/>
      <c r="C25" s="39"/>
      <c r="D25" s="29"/>
      <c r="E25" s="29"/>
      <c r="F25" s="29"/>
      <c r="G25" s="29"/>
      <c r="H25" s="546"/>
      <c r="I25" s="18"/>
      <c r="J25" s="18"/>
      <c r="K25" s="548"/>
      <c r="L25" s="30"/>
      <c r="M25" s="18"/>
      <c r="N25" s="582"/>
    </row>
    <row r="26" spans="1:14" ht="12">
      <c r="A26" s="331">
        <v>751</v>
      </c>
      <c r="B26" s="124"/>
      <c r="C26" s="38" t="s">
        <v>228</v>
      </c>
      <c r="D26" s="28">
        <f>SUM(D30:D33)</f>
        <v>59584</v>
      </c>
      <c r="E26" s="28">
        <f>SUM(E30:E33)</f>
        <v>39807</v>
      </c>
      <c r="F26" s="28">
        <f>SUM(F30:F33)</f>
        <v>59584</v>
      </c>
      <c r="G26" s="28">
        <f>SUM(G30:G33)</f>
        <v>39807</v>
      </c>
      <c r="H26" s="545">
        <f>G26/F26</f>
        <v>0.6680820354457573</v>
      </c>
      <c r="I26" s="28"/>
      <c r="J26" s="28"/>
      <c r="K26" s="545"/>
      <c r="L26" s="28"/>
      <c r="M26" s="166"/>
      <c r="N26" s="583"/>
    </row>
    <row r="27" spans="1:14" ht="12">
      <c r="A27" s="334"/>
      <c r="B27" s="125"/>
      <c r="C27" s="42" t="s">
        <v>418</v>
      </c>
      <c r="D27" s="32"/>
      <c r="E27" s="32"/>
      <c r="F27" s="32"/>
      <c r="G27" s="32"/>
      <c r="H27" s="547"/>
      <c r="I27" s="32"/>
      <c r="J27" s="32"/>
      <c r="K27" s="547"/>
      <c r="L27" s="354"/>
      <c r="M27" s="126"/>
      <c r="N27" s="584"/>
    </row>
    <row r="28" spans="1:14" ht="12">
      <c r="A28" s="585"/>
      <c r="B28" s="566"/>
      <c r="C28" s="567" t="s">
        <v>229</v>
      </c>
      <c r="D28" s="568"/>
      <c r="E28" s="568"/>
      <c r="F28" s="568"/>
      <c r="G28" s="568"/>
      <c r="H28" s="569"/>
      <c r="I28" s="568"/>
      <c r="J28" s="568"/>
      <c r="K28" s="569"/>
      <c r="L28" s="570"/>
      <c r="M28" s="544"/>
      <c r="N28" s="586"/>
    </row>
    <row r="29" spans="1:14" ht="12">
      <c r="A29" s="338"/>
      <c r="B29" s="128"/>
      <c r="C29" s="129"/>
      <c r="D29" s="61"/>
      <c r="E29" s="61"/>
      <c r="F29" s="130"/>
      <c r="G29" s="130"/>
      <c r="H29" s="451"/>
      <c r="I29" s="130"/>
      <c r="J29" s="130"/>
      <c r="K29" s="444"/>
      <c r="L29" s="134"/>
      <c r="M29" s="130"/>
      <c r="N29" s="587"/>
    </row>
    <row r="30" spans="1:14" ht="11.25">
      <c r="A30" s="328"/>
      <c r="B30" s="33">
        <v>75101</v>
      </c>
      <c r="C30" s="39" t="s">
        <v>230</v>
      </c>
      <c r="D30" s="29">
        <v>3264</v>
      </c>
      <c r="E30" s="29">
        <v>3264</v>
      </c>
      <c r="F30" s="29">
        <v>3264</v>
      </c>
      <c r="G30" s="29">
        <v>3264</v>
      </c>
      <c r="H30" s="546">
        <f>G30/F30</f>
        <v>1</v>
      </c>
      <c r="I30" s="29"/>
      <c r="J30" s="29"/>
      <c r="K30" s="546"/>
      <c r="L30" s="30"/>
      <c r="M30" s="18"/>
      <c r="N30" s="582"/>
    </row>
    <row r="31" spans="1:14" ht="11.25">
      <c r="A31" s="328"/>
      <c r="B31" s="123"/>
      <c r="C31" s="39" t="s">
        <v>231</v>
      </c>
      <c r="D31" s="29"/>
      <c r="E31" s="29"/>
      <c r="F31" s="18"/>
      <c r="G31" s="18"/>
      <c r="H31" s="546"/>
      <c r="I31" s="18"/>
      <c r="J31" s="18"/>
      <c r="K31" s="548"/>
      <c r="L31" s="30"/>
      <c r="M31" s="18"/>
      <c r="N31" s="582"/>
    </row>
    <row r="32" spans="1:14" ht="11.25">
      <c r="A32" s="328"/>
      <c r="B32" s="123"/>
      <c r="C32" s="39"/>
      <c r="D32" s="29"/>
      <c r="E32" s="29"/>
      <c r="F32" s="30"/>
      <c r="G32" s="30"/>
      <c r="H32" s="546"/>
      <c r="I32" s="18"/>
      <c r="J32" s="18"/>
      <c r="K32" s="548"/>
      <c r="L32" s="30"/>
      <c r="M32" s="18"/>
      <c r="N32" s="582"/>
    </row>
    <row r="33" spans="1:14" ht="33.75">
      <c r="A33" s="337"/>
      <c r="B33" s="357">
        <v>75109</v>
      </c>
      <c r="C33" s="358" t="s">
        <v>520</v>
      </c>
      <c r="D33" s="316">
        <v>56320</v>
      </c>
      <c r="E33" s="316">
        <v>36543</v>
      </c>
      <c r="F33" s="316">
        <v>56320</v>
      </c>
      <c r="G33" s="316">
        <v>36543</v>
      </c>
      <c r="H33" s="549">
        <f>G33/F33</f>
        <v>0.6488458806818181</v>
      </c>
      <c r="I33" s="317"/>
      <c r="J33" s="317"/>
      <c r="K33" s="550"/>
      <c r="L33" s="359"/>
      <c r="M33" s="317"/>
      <c r="N33" s="588"/>
    </row>
    <row r="34" spans="1:14" ht="11.25">
      <c r="A34" s="328"/>
      <c r="B34" s="123"/>
      <c r="C34" s="39"/>
      <c r="D34" s="29"/>
      <c r="E34" s="29"/>
      <c r="F34" s="30"/>
      <c r="G34" s="30"/>
      <c r="H34" s="548"/>
      <c r="I34" s="18"/>
      <c r="J34" s="18"/>
      <c r="K34" s="548"/>
      <c r="L34" s="30"/>
      <c r="M34" s="18"/>
      <c r="N34" s="582"/>
    </row>
    <row r="35" spans="1:14" ht="12">
      <c r="A35" s="589">
        <v>801</v>
      </c>
      <c r="B35" s="571"/>
      <c r="C35" s="572" t="s">
        <v>2</v>
      </c>
      <c r="D35" s="573">
        <f>SUM(D37)</f>
        <v>6375</v>
      </c>
      <c r="E35" s="573">
        <f>SUM(E37)</f>
        <v>6375</v>
      </c>
      <c r="F35" s="573">
        <f>SUM(F37)</f>
        <v>6375</v>
      </c>
      <c r="G35" s="573">
        <f>SUM(G37)</f>
        <v>6375</v>
      </c>
      <c r="H35" s="574">
        <f>G35/F35</f>
        <v>1</v>
      </c>
      <c r="I35" s="573"/>
      <c r="J35" s="573"/>
      <c r="K35" s="574"/>
      <c r="L35" s="573"/>
      <c r="M35" s="575"/>
      <c r="N35" s="590"/>
    </row>
    <row r="36" spans="1:14" ht="11.25">
      <c r="A36" s="328"/>
      <c r="B36" s="123"/>
      <c r="C36" s="39"/>
      <c r="D36" s="29"/>
      <c r="E36" s="29"/>
      <c r="F36" s="30"/>
      <c r="G36" s="30"/>
      <c r="H36" s="548"/>
      <c r="I36" s="18"/>
      <c r="J36" s="18"/>
      <c r="K36" s="548"/>
      <c r="L36" s="30"/>
      <c r="M36" s="18"/>
      <c r="N36" s="582"/>
    </row>
    <row r="37" spans="1:14" ht="11.25">
      <c r="A37" s="328"/>
      <c r="B37" s="123">
        <v>80101</v>
      </c>
      <c r="C37" s="39" t="s">
        <v>10</v>
      </c>
      <c r="D37" s="29">
        <v>6375</v>
      </c>
      <c r="E37" s="29">
        <v>6375</v>
      </c>
      <c r="F37" s="29">
        <v>6375</v>
      </c>
      <c r="G37" s="29">
        <v>6375</v>
      </c>
      <c r="H37" s="546">
        <f>G37/F37</f>
        <v>1</v>
      </c>
      <c r="I37" s="18"/>
      <c r="J37" s="18"/>
      <c r="K37" s="548"/>
      <c r="L37" s="30"/>
      <c r="M37" s="18"/>
      <c r="N37" s="582"/>
    </row>
    <row r="38" spans="1:14" ht="11.25">
      <c r="A38" s="328"/>
      <c r="B38" s="33"/>
      <c r="C38" s="39"/>
      <c r="D38" s="29"/>
      <c r="E38" s="29"/>
      <c r="F38" s="29"/>
      <c r="G38" s="29"/>
      <c r="H38" s="546"/>
      <c r="I38" s="18"/>
      <c r="J38" s="18"/>
      <c r="K38" s="548"/>
      <c r="L38" s="30"/>
      <c r="M38" s="18"/>
      <c r="N38" s="582"/>
    </row>
    <row r="39" spans="1:14" ht="12">
      <c r="A39" s="589">
        <v>853</v>
      </c>
      <c r="B39" s="571"/>
      <c r="C39" s="572" t="s">
        <v>4</v>
      </c>
      <c r="D39" s="573">
        <f>SUM(D40:D56)</f>
        <v>2232570</v>
      </c>
      <c r="E39" s="573">
        <f>SUM(E40:E55)</f>
        <v>2221715</v>
      </c>
      <c r="F39" s="573">
        <f>SUM(F40:F55)</f>
        <v>1894007</v>
      </c>
      <c r="G39" s="573">
        <f>SUM(G40:G55)</f>
        <v>1883152</v>
      </c>
      <c r="H39" s="574">
        <f>G39/F39</f>
        <v>0.9942687645821795</v>
      </c>
      <c r="I39" s="573">
        <f>SUM(I40:I55)</f>
        <v>338563</v>
      </c>
      <c r="J39" s="573">
        <f>SUM(J40:J55)</f>
        <v>338563</v>
      </c>
      <c r="K39" s="574">
        <f>J39/I39</f>
        <v>1</v>
      </c>
      <c r="L39" s="573"/>
      <c r="M39" s="575"/>
      <c r="N39" s="590"/>
    </row>
    <row r="40" spans="1:14" ht="11.25">
      <c r="A40" s="332"/>
      <c r="B40" s="33">
        <v>85303</v>
      </c>
      <c r="C40" s="3" t="s">
        <v>382</v>
      </c>
      <c r="D40" s="29">
        <v>92000</v>
      </c>
      <c r="E40" s="29">
        <f>SUM(G40,J40)</f>
        <v>92000</v>
      </c>
      <c r="F40" s="17">
        <v>53000</v>
      </c>
      <c r="G40" s="17">
        <v>53000</v>
      </c>
      <c r="H40" s="495">
        <f>G40/F40</f>
        <v>1</v>
      </c>
      <c r="I40" s="17">
        <v>39000</v>
      </c>
      <c r="J40" s="17">
        <v>39000</v>
      </c>
      <c r="K40" s="546">
        <f>J40/I40</f>
        <v>1</v>
      </c>
      <c r="L40" s="30"/>
      <c r="M40" s="18"/>
      <c r="N40" s="582"/>
    </row>
    <row r="41" spans="1:14" ht="11.25">
      <c r="A41" s="332"/>
      <c r="B41" s="33"/>
      <c r="C41" s="3"/>
      <c r="D41" s="29"/>
      <c r="E41" s="29"/>
      <c r="F41" s="17"/>
      <c r="G41" s="17"/>
      <c r="H41" s="495"/>
      <c r="I41" s="17"/>
      <c r="J41" s="17"/>
      <c r="K41" s="546"/>
      <c r="L41" s="30"/>
      <c r="M41" s="18"/>
      <c r="N41" s="582"/>
    </row>
    <row r="42" spans="1:14" ht="11.25">
      <c r="A42" s="332"/>
      <c r="B42" s="33">
        <v>85313</v>
      </c>
      <c r="C42" s="3" t="s">
        <v>419</v>
      </c>
      <c r="D42" s="29">
        <v>69000</v>
      </c>
      <c r="E42" s="29">
        <v>58145</v>
      </c>
      <c r="F42" s="17">
        <v>69000</v>
      </c>
      <c r="G42" s="17">
        <v>58145</v>
      </c>
      <c r="H42" s="495">
        <f>G42/F42</f>
        <v>0.8426811594202899</v>
      </c>
      <c r="I42" s="17"/>
      <c r="J42" s="17"/>
      <c r="K42" s="546"/>
      <c r="L42" s="30"/>
      <c r="M42" s="18"/>
      <c r="N42" s="582"/>
    </row>
    <row r="43" spans="1:14" ht="11.25">
      <c r="A43" s="332"/>
      <c r="B43" s="33"/>
      <c r="C43" s="3" t="s">
        <v>406</v>
      </c>
      <c r="D43" s="29"/>
      <c r="E43" s="29"/>
      <c r="F43" s="17"/>
      <c r="G43" s="17"/>
      <c r="H43" s="495"/>
      <c r="I43" s="17"/>
      <c r="J43" s="17"/>
      <c r="K43" s="546"/>
      <c r="L43" s="30"/>
      <c r="M43" s="18"/>
      <c r="N43" s="582"/>
    </row>
    <row r="44" spans="1:14" ht="11.25">
      <c r="A44" s="332"/>
      <c r="B44" s="33"/>
      <c r="C44" s="3" t="s">
        <v>407</v>
      </c>
      <c r="D44" s="29"/>
      <c r="E44" s="29"/>
      <c r="F44" s="17"/>
      <c r="G44" s="17"/>
      <c r="H44" s="495"/>
      <c r="I44" s="18"/>
      <c r="J44" s="18"/>
      <c r="K44" s="548"/>
      <c r="L44" s="30"/>
      <c r="M44" s="18"/>
      <c r="N44" s="582"/>
    </row>
    <row r="45" spans="1:14" ht="11.25">
      <c r="A45" s="332"/>
      <c r="B45" s="33"/>
      <c r="C45" s="3"/>
      <c r="D45" s="29"/>
      <c r="E45" s="29"/>
      <c r="F45" s="18"/>
      <c r="G45" s="18"/>
      <c r="H45" s="494"/>
      <c r="I45" s="18"/>
      <c r="J45" s="18"/>
      <c r="K45" s="548"/>
      <c r="L45" s="30"/>
      <c r="M45" s="18"/>
      <c r="N45" s="582"/>
    </row>
    <row r="46" spans="1:14" ht="11.25">
      <c r="A46" s="332"/>
      <c r="B46" s="33">
        <v>85314</v>
      </c>
      <c r="C46" s="3" t="s">
        <v>233</v>
      </c>
      <c r="D46" s="29">
        <v>1488320</v>
      </c>
      <c r="E46" s="29">
        <v>1488320</v>
      </c>
      <c r="F46" s="17">
        <v>1488320</v>
      </c>
      <c r="G46" s="17">
        <v>1488320</v>
      </c>
      <c r="H46" s="495">
        <f>G46/F46</f>
        <v>1</v>
      </c>
      <c r="I46" s="17"/>
      <c r="J46" s="17"/>
      <c r="K46" s="546"/>
      <c r="L46" s="30"/>
      <c r="M46" s="18"/>
      <c r="N46" s="582"/>
    </row>
    <row r="47" spans="1:14" ht="11.25">
      <c r="A47" s="332"/>
      <c r="B47" s="33"/>
      <c r="C47" s="3" t="s">
        <v>408</v>
      </c>
      <c r="D47" s="29"/>
      <c r="E47" s="29"/>
      <c r="F47" s="17"/>
      <c r="G47" s="17"/>
      <c r="H47" s="495"/>
      <c r="I47" s="17"/>
      <c r="J47" s="17"/>
      <c r="K47" s="546"/>
      <c r="L47" s="30"/>
      <c r="M47" s="18"/>
      <c r="N47" s="582"/>
    </row>
    <row r="48" spans="1:14" ht="11.25">
      <c r="A48" s="332"/>
      <c r="B48" s="33"/>
      <c r="C48" s="3"/>
      <c r="D48" s="29"/>
      <c r="E48" s="29"/>
      <c r="F48" s="18"/>
      <c r="G48" s="18"/>
      <c r="H48" s="494"/>
      <c r="I48" s="17"/>
      <c r="J48" s="17"/>
      <c r="K48" s="546"/>
      <c r="L48" s="30"/>
      <c r="M48" s="18"/>
      <c r="N48" s="582"/>
    </row>
    <row r="49" spans="1:14" ht="11.25">
      <c r="A49" s="332"/>
      <c r="B49" s="33">
        <v>85316</v>
      </c>
      <c r="C49" s="3" t="s">
        <v>234</v>
      </c>
      <c r="D49" s="29">
        <v>234900</v>
      </c>
      <c r="E49" s="29">
        <v>234900</v>
      </c>
      <c r="F49" s="17">
        <v>234900</v>
      </c>
      <c r="G49" s="17">
        <v>234900</v>
      </c>
      <c r="H49" s="495">
        <f>G49/F49</f>
        <v>1</v>
      </c>
      <c r="I49" s="17"/>
      <c r="J49" s="17"/>
      <c r="K49" s="546"/>
      <c r="L49" s="30"/>
      <c r="M49" s="18"/>
      <c r="N49" s="582"/>
    </row>
    <row r="50" spans="1:14" ht="11.25">
      <c r="A50" s="332"/>
      <c r="B50" s="33"/>
      <c r="C50" s="3"/>
      <c r="D50" s="29"/>
      <c r="E50" s="29"/>
      <c r="F50" s="18"/>
      <c r="G50" s="18"/>
      <c r="H50" s="494"/>
      <c r="I50" s="17"/>
      <c r="J50" s="17"/>
      <c r="K50" s="546"/>
      <c r="L50" s="30"/>
      <c r="M50" s="18"/>
      <c r="N50" s="582"/>
    </row>
    <row r="51" spans="1:14" ht="11.25">
      <c r="A51" s="332"/>
      <c r="B51" s="33">
        <v>85319</v>
      </c>
      <c r="C51" s="3" t="s">
        <v>235</v>
      </c>
      <c r="D51" s="29">
        <f>SUM(F51,I51,)</f>
        <v>281000</v>
      </c>
      <c r="E51" s="29">
        <f>SUM(G51,J51,)</f>
        <v>281000</v>
      </c>
      <c r="F51" s="17">
        <v>35437</v>
      </c>
      <c r="G51" s="17">
        <v>35437</v>
      </c>
      <c r="H51" s="495">
        <f>G51/F51</f>
        <v>1</v>
      </c>
      <c r="I51" s="17">
        <v>245563</v>
      </c>
      <c r="J51" s="17">
        <v>245563</v>
      </c>
      <c r="K51" s="546">
        <f>J51/I51</f>
        <v>1</v>
      </c>
      <c r="L51" s="30"/>
      <c r="M51" s="18"/>
      <c r="N51" s="582"/>
    </row>
    <row r="52" spans="1:14" ht="11.25">
      <c r="A52" s="332"/>
      <c r="B52" s="33"/>
      <c r="C52" s="3"/>
      <c r="D52" s="29"/>
      <c r="E52" s="29"/>
      <c r="F52" s="18"/>
      <c r="G52" s="18"/>
      <c r="H52" s="494"/>
      <c r="I52" s="17"/>
      <c r="J52" s="17"/>
      <c r="K52" s="546"/>
      <c r="L52" s="30"/>
      <c r="M52" s="18"/>
      <c r="N52" s="582"/>
    </row>
    <row r="53" spans="1:14" ht="11.25">
      <c r="A53" s="332"/>
      <c r="B53" s="33">
        <v>85328</v>
      </c>
      <c r="C53" s="3" t="s">
        <v>236</v>
      </c>
      <c r="D53" s="29">
        <f>SUM(F53,I53,)</f>
        <v>59700</v>
      </c>
      <c r="E53" s="29">
        <f>SUM(G53,J53,)</f>
        <v>59700</v>
      </c>
      <c r="F53" s="17">
        <v>5700</v>
      </c>
      <c r="G53" s="17">
        <v>5700</v>
      </c>
      <c r="H53" s="495">
        <f>G53/F53</f>
        <v>1</v>
      </c>
      <c r="I53" s="17">
        <v>54000</v>
      </c>
      <c r="J53" s="17">
        <v>54000</v>
      </c>
      <c r="K53" s="546">
        <f>J53/I53</f>
        <v>1</v>
      </c>
      <c r="L53" s="30"/>
      <c r="M53" s="18"/>
      <c r="N53" s="582"/>
    </row>
    <row r="54" spans="1:14" ht="11.25">
      <c r="A54" s="332"/>
      <c r="B54" s="33"/>
      <c r="C54" s="3" t="s">
        <v>237</v>
      </c>
      <c r="D54" s="29"/>
      <c r="E54" s="29"/>
      <c r="F54" s="17"/>
      <c r="G54" s="17"/>
      <c r="H54" s="495"/>
      <c r="I54" s="17"/>
      <c r="J54" s="17"/>
      <c r="K54" s="546"/>
      <c r="L54" s="30"/>
      <c r="M54" s="18"/>
      <c r="N54" s="582"/>
    </row>
    <row r="55" spans="1:14" ht="11.25">
      <c r="A55" s="332"/>
      <c r="B55" s="33">
        <v>85395</v>
      </c>
      <c r="C55" s="3" t="s">
        <v>8</v>
      </c>
      <c r="D55" s="29">
        <v>7650</v>
      </c>
      <c r="E55" s="29">
        <v>7650</v>
      </c>
      <c r="F55" s="17">
        <v>7650</v>
      </c>
      <c r="G55" s="17">
        <v>7650</v>
      </c>
      <c r="H55" s="495">
        <f>G55/F55</f>
        <v>1</v>
      </c>
      <c r="I55" s="17"/>
      <c r="J55" s="17"/>
      <c r="K55" s="546"/>
      <c r="L55" s="30"/>
      <c r="M55" s="18"/>
      <c r="N55" s="582"/>
    </row>
    <row r="56" spans="1:14" ht="11.25">
      <c r="A56" s="332"/>
      <c r="B56" s="33"/>
      <c r="C56" s="3"/>
      <c r="D56" s="29"/>
      <c r="E56" s="29"/>
      <c r="F56" s="18"/>
      <c r="G56" s="18"/>
      <c r="H56" s="494"/>
      <c r="I56" s="18"/>
      <c r="J56" s="18"/>
      <c r="K56" s="548"/>
      <c r="L56" s="30"/>
      <c r="M56" s="18"/>
      <c r="N56" s="582"/>
    </row>
    <row r="57" spans="1:14" ht="12">
      <c r="A57" s="331">
        <v>900</v>
      </c>
      <c r="B57" s="124"/>
      <c r="C57" s="38" t="s">
        <v>239</v>
      </c>
      <c r="D57" s="28">
        <f>SUM(D59)</f>
        <v>409000</v>
      </c>
      <c r="E57" s="28">
        <f>SUM(E59)</f>
        <v>358862</v>
      </c>
      <c r="F57" s="28">
        <f>SUM(F59)</f>
        <v>409000</v>
      </c>
      <c r="G57" s="28">
        <f>SUM(G59)</f>
        <v>358862</v>
      </c>
      <c r="H57" s="545">
        <f>G57/F57</f>
        <v>0.8774132029339853</v>
      </c>
      <c r="I57" s="28"/>
      <c r="J57" s="28"/>
      <c r="K57" s="545"/>
      <c r="L57" s="28"/>
      <c r="M57" s="166"/>
      <c r="N57" s="583"/>
    </row>
    <row r="58" spans="1:14" ht="12">
      <c r="A58" s="585"/>
      <c r="B58" s="566"/>
      <c r="C58" s="567" t="s">
        <v>238</v>
      </c>
      <c r="D58" s="568"/>
      <c r="E58" s="568"/>
      <c r="F58" s="568"/>
      <c r="G58" s="568"/>
      <c r="H58" s="569"/>
      <c r="I58" s="544"/>
      <c r="J58" s="544"/>
      <c r="K58" s="576"/>
      <c r="L58" s="570"/>
      <c r="M58" s="544"/>
      <c r="N58" s="586"/>
    </row>
    <row r="59" spans="1:14" ht="11.25">
      <c r="A59" s="328"/>
      <c r="B59" s="33">
        <v>90015</v>
      </c>
      <c r="C59" s="39" t="s">
        <v>240</v>
      </c>
      <c r="D59" s="29">
        <v>409000</v>
      </c>
      <c r="E59" s="29">
        <v>358862</v>
      </c>
      <c r="F59" s="17">
        <v>409000</v>
      </c>
      <c r="G59" s="17">
        <v>358862</v>
      </c>
      <c r="H59" s="495">
        <f>G59/F59</f>
        <v>0.8774132029339853</v>
      </c>
      <c r="I59" s="18"/>
      <c r="J59" s="18"/>
      <c r="K59" s="548"/>
      <c r="L59" s="30"/>
      <c r="M59" s="18"/>
      <c r="N59" s="582"/>
    </row>
    <row r="60" spans="1:14" ht="11.25">
      <c r="A60" s="330"/>
      <c r="B60" s="33"/>
      <c r="C60" s="39"/>
      <c r="D60" s="41"/>
      <c r="E60" s="17"/>
      <c r="F60" s="18"/>
      <c r="G60" s="18"/>
      <c r="H60" s="494"/>
      <c r="I60" s="18"/>
      <c r="J60" s="18"/>
      <c r="K60" s="548"/>
      <c r="L60" s="30"/>
      <c r="M60" s="18"/>
      <c r="N60" s="582"/>
    </row>
    <row r="61" spans="1:14" ht="12.75" thickBot="1">
      <c r="A61" s="343"/>
      <c r="B61" s="591"/>
      <c r="C61" s="592" t="s">
        <v>84</v>
      </c>
      <c r="D61" s="593">
        <f aca="true" t="shared" si="0" ref="D61:J61">SUM(D21,D26,D35,D39,D57,)</f>
        <v>2900129</v>
      </c>
      <c r="E61" s="593">
        <f t="shared" si="0"/>
        <v>2819359</v>
      </c>
      <c r="F61" s="593">
        <f t="shared" si="0"/>
        <v>2423094</v>
      </c>
      <c r="G61" s="593">
        <f t="shared" si="0"/>
        <v>2342324</v>
      </c>
      <c r="H61" s="594">
        <f>G61/F61</f>
        <v>0.9666665841275658</v>
      </c>
      <c r="I61" s="593">
        <f t="shared" si="0"/>
        <v>477035</v>
      </c>
      <c r="J61" s="593">
        <f t="shared" si="0"/>
        <v>477035</v>
      </c>
      <c r="K61" s="595">
        <f>J61/I61</f>
        <v>1</v>
      </c>
      <c r="L61" s="596"/>
      <c r="M61" s="593"/>
      <c r="N61" s="597"/>
    </row>
    <row r="62" spans="4:13" ht="11.25">
      <c r="D62" s="11"/>
      <c r="E62" s="11"/>
      <c r="M62" s="16"/>
    </row>
    <row r="63" ht="11.25">
      <c r="M63" s="16"/>
    </row>
    <row r="64" spans="2:14" ht="12.75">
      <c r="B64" s="802" t="s">
        <v>402</v>
      </c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356"/>
      <c r="N64" s="298"/>
    </row>
    <row r="65" ht="12" thickBot="1">
      <c r="M65" s="16"/>
    </row>
    <row r="66" spans="2:14" ht="12">
      <c r="B66" s="318" t="s">
        <v>86</v>
      </c>
      <c r="C66" s="577" t="s">
        <v>49</v>
      </c>
      <c r="D66" s="321" t="s">
        <v>87</v>
      </c>
      <c r="E66" s="603"/>
      <c r="F66" s="807" t="s">
        <v>88</v>
      </c>
      <c r="G66" s="808"/>
      <c r="H66" s="808"/>
      <c r="I66" s="808"/>
      <c r="J66" s="808"/>
      <c r="K66" s="809"/>
      <c r="L66" s="604"/>
      <c r="M66" s="322"/>
      <c r="N66" s="323"/>
    </row>
    <row r="67" spans="2:14" ht="12">
      <c r="B67" s="324" t="s">
        <v>40</v>
      </c>
      <c r="C67" s="117"/>
      <c r="D67" s="52" t="s">
        <v>90</v>
      </c>
      <c r="E67" s="35" t="s">
        <v>496</v>
      </c>
      <c r="F67" s="810"/>
      <c r="G67" s="811"/>
      <c r="H67" s="811"/>
      <c r="I67" s="811"/>
      <c r="J67" s="811"/>
      <c r="K67" s="812"/>
      <c r="L67" s="119" t="s">
        <v>89</v>
      </c>
      <c r="M67" s="119" t="s">
        <v>496</v>
      </c>
      <c r="N67" s="326" t="s">
        <v>516</v>
      </c>
    </row>
    <row r="68" spans="2:14" ht="12">
      <c r="B68" s="324"/>
      <c r="C68" s="117"/>
      <c r="D68" s="52" t="s">
        <v>92</v>
      </c>
      <c r="E68" s="35"/>
      <c r="F68" s="59" t="s">
        <v>475</v>
      </c>
      <c r="G68" s="59"/>
      <c r="H68" s="59" t="s">
        <v>521</v>
      </c>
      <c r="I68" s="59" t="s">
        <v>41</v>
      </c>
      <c r="J68" s="119"/>
      <c r="K68" s="59" t="s">
        <v>521</v>
      </c>
      <c r="L68" s="119" t="s">
        <v>97</v>
      </c>
      <c r="M68" s="119"/>
      <c r="N68" s="326" t="s">
        <v>517</v>
      </c>
    </row>
    <row r="69" spans="2:14" ht="12">
      <c r="B69" s="324"/>
      <c r="C69" s="117"/>
      <c r="D69" s="52" t="s">
        <v>93</v>
      </c>
      <c r="E69" s="35"/>
      <c r="F69" s="59" t="s">
        <v>476</v>
      </c>
      <c r="G69" s="59" t="s">
        <v>496</v>
      </c>
      <c r="H69" s="59" t="s">
        <v>517</v>
      </c>
      <c r="I69" s="59" t="s">
        <v>94</v>
      </c>
      <c r="J69" s="119" t="s">
        <v>496</v>
      </c>
      <c r="K69" s="59" t="s">
        <v>517</v>
      </c>
      <c r="L69" s="119"/>
      <c r="M69" s="119"/>
      <c r="N69" s="326" t="s">
        <v>518</v>
      </c>
    </row>
    <row r="70" spans="2:14" ht="12.75" thickBot="1">
      <c r="B70" s="344"/>
      <c r="C70" s="599"/>
      <c r="D70" s="347" t="s">
        <v>95</v>
      </c>
      <c r="E70" s="600"/>
      <c r="F70" s="345" t="s">
        <v>113</v>
      </c>
      <c r="G70" s="345"/>
      <c r="H70" s="345" t="s">
        <v>518</v>
      </c>
      <c r="I70" s="345"/>
      <c r="J70" s="348"/>
      <c r="K70" s="345" t="s">
        <v>518</v>
      </c>
      <c r="L70" s="348"/>
      <c r="M70" s="348"/>
      <c r="N70" s="602"/>
    </row>
    <row r="71" spans="2:14" ht="12">
      <c r="B71" s="607">
        <v>710</v>
      </c>
      <c r="C71" s="608" t="s">
        <v>272</v>
      </c>
      <c r="D71" s="32">
        <f>SUM(D72)</f>
        <v>10000</v>
      </c>
      <c r="E71" s="32">
        <f>SUM(E72)</f>
        <v>10000</v>
      </c>
      <c r="F71" s="32">
        <f>SUM(F72)</f>
        <v>10000</v>
      </c>
      <c r="G71" s="32">
        <f>SUM(G72)</f>
        <v>10000</v>
      </c>
      <c r="H71" s="32"/>
      <c r="I71" s="126"/>
      <c r="J71" s="126"/>
      <c r="K71" s="354"/>
      <c r="L71" s="354"/>
      <c r="M71" s="126"/>
      <c r="N71" s="586"/>
    </row>
    <row r="72" spans="2:14" ht="11.25">
      <c r="B72" s="340">
        <v>71035</v>
      </c>
      <c r="C72" s="39" t="s">
        <v>405</v>
      </c>
      <c r="D72" s="29">
        <v>10000</v>
      </c>
      <c r="E72" s="29">
        <v>10000</v>
      </c>
      <c r="F72" s="29">
        <v>10000</v>
      </c>
      <c r="G72" s="29">
        <v>10000</v>
      </c>
      <c r="H72" s="29"/>
      <c r="I72" s="18"/>
      <c r="J72" s="18"/>
      <c r="K72" s="30"/>
      <c r="L72" s="30"/>
      <c r="M72" s="18"/>
      <c r="N72" s="582"/>
    </row>
    <row r="73" spans="2:14" ht="11.25">
      <c r="B73" s="605"/>
      <c r="C73" s="40"/>
      <c r="D73" s="229"/>
      <c r="E73" s="229"/>
      <c r="F73" s="229"/>
      <c r="G73" s="229"/>
      <c r="H73" s="229"/>
      <c r="I73" s="20"/>
      <c r="J73" s="20"/>
      <c r="K73" s="31"/>
      <c r="L73" s="31"/>
      <c r="M73" s="18"/>
      <c r="N73" s="582"/>
    </row>
    <row r="74" spans="2:14" ht="12.75" thickBot="1">
      <c r="B74" s="606"/>
      <c r="C74" s="592" t="s">
        <v>84</v>
      </c>
      <c r="D74" s="593">
        <f>SUM(D71)</f>
        <v>10000</v>
      </c>
      <c r="E74" s="593">
        <f>SUM(E71)</f>
        <v>10000</v>
      </c>
      <c r="F74" s="593">
        <f>SUM(F71)</f>
        <v>10000</v>
      </c>
      <c r="G74" s="593">
        <f>SUM(G71)</f>
        <v>10000</v>
      </c>
      <c r="H74" s="593"/>
      <c r="I74" s="593"/>
      <c r="J74" s="593"/>
      <c r="K74" s="596"/>
      <c r="L74" s="596"/>
      <c r="M74" s="593"/>
      <c r="N74" s="597"/>
    </row>
  </sheetData>
  <mergeCells count="11">
    <mergeCell ref="A4:D4"/>
    <mergeCell ref="A5:D5"/>
    <mergeCell ref="A13:L13"/>
    <mergeCell ref="A12:L12"/>
    <mergeCell ref="A11:L11"/>
    <mergeCell ref="B9:L9"/>
    <mergeCell ref="A10:L10"/>
    <mergeCell ref="B64:L64"/>
    <mergeCell ref="F16:K16"/>
    <mergeCell ref="F66:K66"/>
    <mergeCell ref="F67:K67"/>
  </mergeCells>
  <printOptions/>
  <pageMargins left="0.3937007874015748" right="0.3937007874015748" top="0.3937007874015748" bottom="0.984251968503937" header="0.5118110236220472" footer="0.8661417322834646"/>
  <pageSetup horizontalDpi="300" verticalDpi="300" orientation="landscape" paperSize="9" scale="79" r:id="rId2"/>
  <rowBreaks count="1" manualBreakCount="1">
    <brk id="56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34">
      <selection activeCell="F28" sqref="F28"/>
    </sheetView>
  </sheetViews>
  <sheetFormatPr defaultColWidth="9.140625" defaultRowHeight="12"/>
  <cols>
    <col min="1" max="1" width="15.8515625" style="2" customWidth="1"/>
    <col min="2" max="2" width="5.00390625" style="2" customWidth="1"/>
    <col min="3" max="3" width="22.28125" style="2" customWidth="1"/>
    <col min="4" max="4" width="15.421875" style="2" customWidth="1"/>
    <col min="5" max="7" width="11.8515625" style="2" customWidth="1"/>
    <col min="8" max="8" width="12.8515625" style="2" customWidth="1"/>
    <col min="9" max="16384" width="9.28125" style="2" customWidth="1"/>
  </cols>
  <sheetData>
    <row r="1" spans="6:8" ht="12">
      <c r="F1" s="813" t="s">
        <v>616</v>
      </c>
      <c r="G1" s="813"/>
      <c r="H1" s="813"/>
    </row>
    <row r="2" spans="6:8" ht="11.25" customHeight="1">
      <c r="F2" s="813" t="s">
        <v>565</v>
      </c>
      <c r="G2" s="813"/>
      <c r="H2" s="813"/>
    </row>
    <row r="3" spans="6:8" ht="11.25" customHeight="1">
      <c r="F3" s="814" t="s">
        <v>564</v>
      </c>
      <c r="G3" s="814"/>
      <c r="H3" s="814"/>
    </row>
    <row r="4" spans="6:8" ht="11.25" customHeight="1">
      <c r="F4" s="814" t="s">
        <v>563</v>
      </c>
      <c r="G4" s="814"/>
      <c r="H4" s="814"/>
    </row>
    <row r="5" ht="11.25"/>
    <row r="6" ht="11.25"/>
    <row r="7" ht="11.25"/>
    <row r="8" ht="11.25"/>
    <row r="12" spans="1:8" ht="12.75">
      <c r="A12" s="799"/>
      <c r="B12" s="799"/>
      <c r="C12" s="799"/>
      <c r="D12" s="799"/>
      <c r="E12" s="799"/>
      <c r="F12" s="799"/>
      <c r="G12" s="799"/>
      <c r="H12" s="799"/>
    </row>
    <row r="13" spans="1:8" ht="12.75">
      <c r="A13" s="799" t="s">
        <v>615</v>
      </c>
      <c r="B13" s="799"/>
      <c r="C13" s="799"/>
      <c r="D13" s="799"/>
      <c r="E13" s="799"/>
      <c r="F13" s="799"/>
      <c r="G13" s="799"/>
      <c r="H13" s="799"/>
    </row>
    <row r="14" spans="1:8" ht="12.75" customHeight="1">
      <c r="A14" s="799" t="s">
        <v>569</v>
      </c>
      <c r="B14" s="799"/>
      <c r="C14" s="799"/>
      <c r="D14" s="799"/>
      <c r="E14" s="799"/>
      <c r="F14" s="799"/>
      <c r="G14" s="799"/>
      <c r="H14" s="799"/>
    </row>
    <row r="15" spans="1:8" ht="12.75">
      <c r="A15" s="799" t="s">
        <v>570</v>
      </c>
      <c r="B15" s="799"/>
      <c r="C15" s="799"/>
      <c r="D15" s="799"/>
      <c r="E15" s="799"/>
      <c r="F15" s="799"/>
      <c r="G15" s="799"/>
      <c r="H15" s="799"/>
    </row>
    <row r="16" spans="1:8" ht="12.75">
      <c r="A16" s="799" t="s">
        <v>19</v>
      </c>
      <c r="B16" s="799"/>
      <c r="C16" s="799"/>
      <c r="D16" s="799"/>
      <c r="E16" s="799"/>
      <c r="F16" s="799"/>
      <c r="G16" s="799"/>
      <c r="H16" s="799"/>
    </row>
    <row r="17" spans="1:8" ht="12.75">
      <c r="A17" s="799" t="s">
        <v>178</v>
      </c>
      <c r="B17" s="799"/>
      <c r="C17" s="799"/>
      <c r="D17" s="799"/>
      <c r="E17" s="799"/>
      <c r="F17" s="799"/>
      <c r="G17" s="799"/>
      <c r="H17" s="799"/>
    </row>
    <row r="22" spans="2:8" ht="12.75">
      <c r="B22" s="65" t="s">
        <v>20</v>
      </c>
      <c r="C22" s="65" t="s">
        <v>0</v>
      </c>
      <c r="D22" s="65" t="s">
        <v>553</v>
      </c>
      <c r="E22" s="729">
        <v>750</v>
      </c>
      <c r="F22" s="728" t="s">
        <v>242</v>
      </c>
      <c r="G22" s="728" t="s">
        <v>244</v>
      </c>
      <c r="H22" s="728" t="s">
        <v>246</v>
      </c>
    </row>
    <row r="23" spans="2:8" ht="12.75">
      <c r="B23" s="9"/>
      <c r="C23" s="66"/>
      <c r="D23" s="66"/>
      <c r="E23" s="729">
        <v>75095</v>
      </c>
      <c r="F23" s="728" t="s">
        <v>243</v>
      </c>
      <c r="G23" s="728" t="s">
        <v>245</v>
      </c>
      <c r="H23" s="728" t="s">
        <v>247</v>
      </c>
    </row>
    <row r="24" spans="2:8" ht="16.5" customHeight="1">
      <c r="B24" s="67">
        <v>1</v>
      </c>
      <c r="C24" s="45" t="s">
        <v>21</v>
      </c>
      <c r="D24" s="68">
        <f>SUM(E24:H24)</f>
        <v>297</v>
      </c>
      <c r="E24" s="68">
        <v>297</v>
      </c>
      <c r="F24" s="68">
        <v>0</v>
      </c>
      <c r="G24" s="68">
        <v>0</v>
      </c>
      <c r="H24" s="68">
        <v>0</v>
      </c>
    </row>
    <row r="25" spans="2:8" ht="16.5" customHeight="1">
      <c r="B25" s="45">
        <v>2</v>
      </c>
      <c r="C25" s="45" t="s">
        <v>22</v>
      </c>
      <c r="D25" s="68">
        <f aca="true" t="shared" si="0" ref="D25:D43">SUM(E25:H25)</f>
        <v>500</v>
      </c>
      <c r="E25" s="68">
        <v>100</v>
      </c>
      <c r="F25" s="68">
        <v>0</v>
      </c>
      <c r="G25" s="68">
        <v>400</v>
      </c>
      <c r="H25" s="68">
        <v>0</v>
      </c>
    </row>
    <row r="26" spans="2:8" ht="16.5" customHeight="1">
      <c r="B26" s="45">
        <v>3</v>
      </c>
      <c r="C26" s="45" t="s">
        <v>23</v>
      </c>
      <c r="D26" s="68">
        <f t="shared" si="0"/>
        <v>0</v>
      </c>
      <c r="E26" s="68">
        <v>0</v>
      </c>
      <c r="F26" s="68">
        <v>0</v>
      </c>
      <c r="G26" s="68">
        <v>0</v>
      </c>
      <c r="H26" s="68">
        <v>0</v>
      </c>
    </row>
    <row r="27" spans="2:8" ht="16.5" customHeight="1">
      <c r="B27" s="45">
        <v>4</v>
      </c>
      <c r="C27" s="45" t="s">
        <v>24</v>
      </c>
      <c r="D27" s="68">
        <f t="shared" si="0"/>
        <v>441</v>
      </c>
      <c r="E27" s="68">
        <v>34</v>
      </c>
      <c r="F27" s="68">
        <v>0</v>
      </c>
      <c r="G27" s="68">
        <v>407</v>
      </c>
      <c r="H27" s="68">
        <v>0</v>
      </c>
    </row>
    <row r="28" spans="2:8" ht="16.5" customHeight="1">
      <c r="B28" s="45">
        <v>5</v>
      </c>
      <c r="C28" s="45" t="s">
        <v>25</v>
      </c>
      <c r="D28" s="68">
        <f t="shared" si="0"/>
        <v>3825</v>
      </c>
      <c r="E28" s="68">
        <v>512</v>
      </c>
      <c r="F28" s="68">
        <v>3313</v>
      </c>
      <c r="G28" s="68">
        <v>0</v>
      </c>
      <c r="H28" s="68">
        <v>0</v>
      </c>
    </row>
    <row r="29" spans="2:8" ht="16.5" customHeight="1">
      <c r="B29" s="45">
        <v>6</v>
      </c>
      <c r="C29" s="45" t="s">
        <v>26</v>
      </c>
      <c r="D29" s="68">
        <f t="shared" si="0"/>
        <v>4261</v>
      </c>
      <c r="E29" s="68">
        <v>512</v>
      </c>
      <c r="F29" s="68">
        <v>2729</v>
      </c>
      <c r="G29" s="68">
        <v>0</v>
      </c>
      <c r="H29" s="68">
        <v>1020</v>
      </c>
    </row>
    <row r="30" spans="2:8" ht="16.5" customHeight="1">
      <c r="B30" s="45">
        <v>7</v>
      </c>
      <c r="C30" s="45" t="s">
        <v>27</v>
      </c>
      <c r="D30" s="68">
        <f t="shared" si="0"/>
        <v>3309</v>
      </c>
      <c r="E30" s="68">
        <v>512</v>
      </c>
      <c r="F30" s="68">
        <v>1559</v>
      </c>
      <c r="G30" s="68">
        <v>1238</v>
      </c>
      <c r="H30" s="68">
        <v>0</v>
      </c>
    </row>
    <row r="31" spans="2:8" ht="16.5" customHeight="1">
      <c r="B31" s="45">
        <v>8</v>
      </c>
      <c r="C31" s="45" t="s">
        <v>42</v>
      </c>
      <c r="D31" s="68">
        <f t="shared" si="0"/>
        <v>5908</v>
      </c>
      <c r="E31" s="68">
        <v>470</v>
      </c>
      <c r="F31" s="68">
        <v>1401</v>
      </c>
      <c r="G31" s="68">
        <v>1537</v>
      </c>
      <c r="H31" s="68">
        <v>2500</v>
      </c>
    </row>
    <row r="32" spans="2:8" ht="16.5" customHeight="1">
      <c r="B32" s="45">
        <v>9</v>
      </c>
      <c r="C32" s="45" t="s">
        <v>43</v>
      </c>
      <c r="D32" s="68">
        <f t="shared" si="0"/>
        <v>2623</v>
      </c>
      <c r="E32" s="68">
        <v>555</v>
      </c>
      <c r="F32" s="68">
        <v>971</v>
      </c>
      <c r="G32" s="68">
        <v>200</v>
      </c>
      <c r="H32" s="68">
        <v>897</v>
      </c>
    </row>
    <row r="33" spans="2:8" ht="16.5" customHeight="1">
      <c r="B33" s="45">
        <v>10</v>
      </c>
      <c r="C33" s="45" t="s">
        <v>28</v>
      </c>
      <c r="D33" s="68">
        <f t="shared" si="0"/>
        <v>8431</v>
      </c>
      <c r="E33" s="68">
        <v>513</v>
      </c>
      <c r="F33" s="68">
        <v>4595</v>
      </c>
      <c r="G33" s="68">
        <v>2418</v>
      </c>
      <c r="H33" s="68">
        <v>905</v>
      </c>
    </row>
    <row r="34" spans="2:8" ht="16.5" customHeight="1">
      <c r="B34" s="45">
        <v>11</v>
      </c>
      <c r="C34" s="45" t="s">
        <v>29</v>
      </c>
      <c r="D34" s="68">
        <f t="shared" si="0"/>
        <v>7834</v>
      </c>
      <c r="E34" s="68">
        <v>470</v>
      </c>
      <c r="F34" s="68">
        <v>3035</v>
      </c>
      <c r="G34" s="68">
        <v>306</v>
      </c>
      <c r="H34" s="68">
        <v>4023</v>
      </c>
    </row>
    <row r="35" spans="2:8" ht="16.5" customHeight="1">
      <c r="B35" s="45">
        <v>12</v>
      </c>
      <c r="C35" s="45" t="s">
        <v>44</v>
      </c>
      <c r="D35" s="68">
        <f t="shared" si="0"/>
        <v>1219</v>
      </c>
      <c r="E35" s="68">
        <v>0</v>
      </c>
      <c r="F35" s="68">
        <v>0</v>
      </c>
      <c r="G35" s="68">
        <v>1219</v>
      </c>
      <c r="H35" s="68">
        <v>0</v>
      </c>
    </row>
    <row r="36" spans="2:8" ht="16.5" customHeight="1">
      <c r="B36" s="45">
        <v>13</v>
      </c>
      <c r="C36" s="45" t="s">
        <v>45</v>
      </c>
      <c r="D36" s="68">
        <f t="shared" si="0"/>
        <v>7462</v>
      </c>
      <c r="E36" s="68">
        <v>370</v>
      </c>
      <c r="F36" s="68">
        <v>3363</v>
      </c>
      <c r="G36" s="68">
        <v>3205</v>
      </c>
      <c r="H36" s="68">
        <v>524</v>
      </c>
    </row>
    <row r="37" spans="2:8" ht="16.5" customHeight="1">
      <c r="B37" s="45">
        <v>14</v>
      </c>
      <c r="C37" s="45" t="s">
        <v>31</v>
      </c>
      <c r="D37" s="68">
        <f t="shared" si="0"/>
        <v>13657</v>
      </c>
      <c r="E37" s="68">
        <v>513</v>
      </c>
      <c r="F37" s="68">
        <v>4278</v>
      </c>
      <c r="G37" s="68">
        <v>8866</v>
      </c>
      <c r="H37" s="68">
        <v>0</v>
      </c>
    </row>
    <row r="38" spans="2:8" ht="16.5" customHeight="1">
      <c r="B38" s="45">
        <v>15</v>
      </c>
      <c r="C38" s="45" t="s">
        <v>32</v>
      </c>
      <c r="D38" s="68">
        <f t="shared" si="0"/>
        <v>10025</v>
      </c>
      <c r="E38" s="68">
        <v>521</v>
      </c>
      <c r="F38" s="68">
        <v>3164</v>
      </c>
      <c r="G38" s="68">
        <v>2341</v>
      </c>
      <c r="H38" s="68">
        <v>3999</v>
      </c>
    </row>
    <row r="39" spans="2:8" ht="16.5" customHeight="1">
      <c r="B39" s="45">
        <v>16</v>
      </c>
      <c r="C39" s="45" t="s">
        <v>33</v>
      </c>
      <c r="D39" s="68">
        <f t="shared" si="0"/>
        <v>3614</v>
      </c>
      <c r="E39" s="68">
        <v>513</v>
      </c>
      <c r="F39" s="68">
        <v>1771</v>
      </c>
      <c r="G39" s="68">
        <v>1330</v>
      </c>
      <c r="H39" s="68">
        <v>0</v>
      </c>
    </row>
    <row r="40" spans="2:8" ht="16.5" customHeight="1">
      <c r="B40" s="45">
        <v>17</v>
      </c>
      <c r="C40" s="45" t="s">
        <v>34</v>
      </c>
      <c r="D40" s="68">
        <f t="shared" si="0"/>
        <v>6451</v>
      </c>
      <c r="E40" s="68">
        <v>555</v>
      </c>
      <c r="F40" s="68">
        <v>2554</v>
      </c>
      <c r="G40" s="68">
        <v>2343</v>
      </c>
      <c r="H40" s="68">
        <v>999</v>
      </c>
    </row>
    <row r="41" spans="2:8" ht="16.5" customHeight="1">
      <c r="B41" s="45">
        <v>18</v>
      </c>
      <c r="C41" s="45" t="s">
        <v>35</v>
      </c>
      <c r="D41" s="68">
        <f t="shared" si="0"/>
        <v>6845</v>
      </c>
      <c r="E41" s="68">
        <v>496</v>
      </c>
      <c r="F41" s="68">
        <v>2527</v>
      </c>
      <c r="G41" s="68">
        <v>3822</v>
      </c>
      <c r="H41" s="68">
        <v>0</v>
      </c>
    </row>
    <row r="42" spans="2:8" ht="16.5" customHeight="1">
      <c r="B42" s="45">
        <v>19</v>
      </c>
      <c r="C42" s="45" t="s">
        <v>30</v>
      </c>
      <c r="D42" s="68">
        <f t="shared" si="0"/>
        <v>4834</v>
      </c>
      <c r="E42" s="68">
        <v>427</v>
      </c>
      <c r="F42" s="68">
        <v>1039</v>
      </c>
      <c r="G42" s="68">
        <v>722</v>
      </c>
      <c r="H42" s="68">
        <v>2646</v>
      </c>
    </row>
    <row r="43" spans="2:8" ht="16.5" customHeight="1">
      <c r="B43" s="69">
        <v>20</v>
      </c>
      <c r="C43" s="69" t="s">
        <v>36</v>
      </c>
      <c r="D43" s="68">
        <f t="shared" si="0"/>
        <v>5466</v>
      </c>
      <c r="E43" s="68">
        <v>470</v>
      </c>
      <c r="F43" s="68">
        <v>2940</v>
      </c>
      <c r="G43" s="68">
        <v>2056</v>
      </c>
      <c r="H43" s="68"/>
    </row>
    <row r="44" spans="2:8" ht="16.5" customHeight="1">
      <c r="B44" s="48"/>
      <c r="C44" s="47"/>
      <c r="D44" s="300"/>
      <c r="E44" s="300"/>
      <c r="F44" s="49"/>
      <c r="G44" s="49"/>
      <c r="H44" s="68"/>
    </row>
    <row r="45" spans="2:8" ht="16.5" customHeight="1">
      <c r="B45" s="12"/>
      <c r="C45" s="70" t="s">
        <v>84</v>
      </c>
      <c r="D45" s="779">
        <f>SUM(D24:D44)</f>
        <v>97002</v>
      </c>
      <c r="E45" s="779">
        <f>SUM(E24:E44)</f>
        <v>7840</v>
      </c>
      <c r="F45" s="779">
        <f>SUM(F24:F44)</f>
        <v>39239</v>
      </c>
      <c r="G45" s="779">
        <f>SUM(G24:G44)</f>
        <v>32410</v>
      </c>
      <c r="H45" s="779">
        <f>SUM(H24:H44)</f>
        <v>17513</v>
      </c>
    </row>
    <row r="46" spans="6:8" ht="11.25">
      <c r="F46" s="11"/>
      <c r="G46" s="11"/>
      <c r="H46" s="3"/>
    </row>
    <row r="47" spans="6:8" ht="11.25">
      <c r="F47" s="11"/>
      <c r="G47" s="11"/>
      <c r="H47" s="3"/>
    </row>
    <row r="48" spans="6:8" ht="11.25">
      <c r="F48" s="11"/>
      <c r="G48" s="11"/>
      <c r="H48" s="3"/>
    </row>
    <row r="49" spans="6:7" ht="11.25">
      <c r="F49" s="11"/>
      <c r="G49" s="11"/>
    </row>
    <row r="50" spans="6:7" ht="11.25">
      <c r="F50" s="11"/>
      <c r="G50" s="11"/>
    </row>
    <row r="51" spans="6:7" ht="11.25">
      <c r="F51" s="11"/>
      <c r="G51" s="11"/>
    </row>
    <row r="52" spans="6:7" ht="11.25">
      <c r="F52" s="11"/>
      <c r="G52" s="11"/>
    </row>
    <row r="53" spans="6:7" ht="11.25">
      <c r="F53" s="11"/>
      <c r="G53" s="11"/>
    </row>
    <row r="54" spans="6:7" ht="11.25">
      <c r="F54" s="11"/>
      <c r="G54" s="11"/>
    </row>
    <row r="55" spans="6:7" ht="11.25">
      <c r="F55" s="11"/>
      <c r="G55" s="11"/>
    </row>
    <row r="56" spans="6:7" ht="11.25">
      <c r="F56" s="11"/>
      <c r="G56" s="11"/>
    </row>
    <row r="57" spans="6:7" ht="11.25">
      <c r="F57" s="11"/>
      <c r="G57" s="11"/>
    </row>
    <row r="58" spans="6:7" ht="11.25">
      <c r="F58" s="11"/>
      <c r="G58" s="11"/>
    </row>
    <row r="59" spans="6:7" ht="11.25">
      <c r="F59" s="11"/>
      <c r="G59" s="11"/>
    </row>
    <row r="60" spans="6:7" ht="11.25">
      <c r="F60" s="11"/>
      <c r="G60" s="11"/>
    </row>
    <row r="61" spans="6:7" ht="11.25">
      <c r="F61" s="11"/>
      <c r="G61" s="11"/>
    </row>
    <row r="62" spans="6:7" ht="11.25">
      <c r="F62" s="11"/>
      <c r="G62" s="11"/>
    </row>
  </sheetData>
  <mergeCells count="10">
    <mergeCell ref="A16:H16"/>
    <mergeCell ref="A17:H17"/>
    <mergeCell ref="A12:H12"/>
    <mergeCell ref="A14:H14"/>
    <mergeCell ref="A15:H15"/>
    <mergeCell ref="A13:H13"/>
    <mergeCell ref="F1:H1"/>
    <mergeCell ref="F2:H2"/>
    <mergeCell ref="F3:H3"/>
    <mergeCell ref="F4:H4"/>
  </mergeCells>
  <printOptions/>
  <pageMargins left="1.38" right="0.3937007874015748" top="0.3937007874015748" bottom="0.984251968503937" header="0.4" footer="0.8661417322834646"/>
  <pageSetup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zoomScaleSheetLayoutView="100" workbookViewId="0" topLeftCell="D47">
      <selection activeCell="A14" sqref="A14:G14"/>
    </sheetView>
  </sheetViews>
  <sheetFormatPr defaultColWidth="9.140625" defaultRowHeight="12"/>
  <cols>
    <col min="1" max="2" width="5.8515625" style="2" customWidth="1"/>
    <col min="3" max="3" width="9.8515625" style="2" customWidth="1"/>
    <col min="4" max="4" width="61.7109375" style="2" customWidth="1"/>
    <col min="5" max="6" width="15.8515625" style="2" customWidth="1"/>
    <col min="7" max="7" width="15.00390625" style="2" customWidth="1"/>
    <col min="8" max="16384" width="9.28125" style="2" customWidth="1"/>
  </cols>
  <sheetData>
    <row r="1" spans="1:8" ht="12.75">
      <c r="A1" s="12"/>
      <c r="B1" s="12"/>
      <c r="C1" s="12"/>
      <c r="D1" s="12"/>
      <c r="E1" s="361"/>
      <c r="F1" s="12"/>
      <c r="G1" s="12"/>
      <c r="H1" s="12"/>
    </row>
    <row r="2" spans="1:8" ht="12.75">
      <c r="A2" s="12"/>
      <c r="B2" s="12"/>
      <c r="C2" s="12"/>
      <c r="D2" s="12"/>
      <c r="E2" s="815" t="s">
        <v>571</v>
      </c>
      <c r="F2" s="815"/>
      <c r="G2" s="815"/>
      <c r="H2" s="815"/>
    </row>
    <row r="3" spans="1:8" ht="25.5">
      <c r="A3" s="12"/>
      <c r="B3" s="12"/>
      <c r="C3" s="12"/>
      <c r="D3" s="12"/>
      <c r="E3" s="815" t="s">
        <v>562</v>
      </c>
      <c r="F3" s="815"/>
      <c r="G3" s="815"/>
      <c r="H3" s="815"/>
    </row>
    <row r="4" spans="1:8" ht="25.5">
      <c r="A4" s="12"/>
      <c r="B4" s="44"/>
      <c r="C4" s="44"/>
      <c r="D4" s="44"/>
      <c r="E4" s="815" t="s">
        <v>564</v>
      </c>
      <c r="F4" s="815"/>
      <c r="G4" s="815"/>
      <c r="H4" s="815"/>
    </row>
    <row r="5" spans="1:8" ht="38.25">
      <c r="A5" s="12"/>
      <c r="B5" s="44"/>
      <c r="C5" s="44"/>
      <c r="D5" s="44"/>
      <c r="E5" s="815" t="s">
        <v>563</v>
      </c>
      <c r="F5" s="815"/>
      <c r="G5" s="815"/>
      <c r="H5" s="815"/>
    </row>
    <row r="6" spans="1:8" ht="12.75">
      <c r="A6" s="12"/>
      <c r="B6" s="44"/>
      <c r="C6" s="44"/>
      <c r="D6" s="44"/>
      <c r="E6" s="297"/>
      <c r="F6" s="297"/>
      <c r="G6" s="297"/>
      <c r="H6" s="297"/>
    </row>
    <row r="7" spans="1:8" ht="12.75">
      <c r="A7" s="12"/>
      <c r="B7" s="44"/>
      <c r="C7" s="44"/>
      <c r="D7" s="44"/>
      <c r="E7" s="297"/>
      <c r="F7" s="297"/>
      <c r="G7" s="297"/>
      <c r="H7" s="297"/>
    </row>
    <row r="8" spans="1:8" ht="12.75">
      <c r="A8" s="12"/>
      <c r="B8" s="44"/>
      <c r="C8" s="44"/>
      <c r="D8" s="44"/>
      <c r="E8" s="297"/>
      <c r="F8" s="297"/>
      <c r="G8" s="297"/>
      <c r="H8" s="297"/>
    </row>
    <row r="9" spans="1:8" ht="12.75">
      <c r="A9" s="12"/>
      <c r="B9" s="44"/>
      <c r="C9" s="44"/>
      <c r="D9" s="44"/>
      <c r="E9" s="297"/>
      <c r="F9" s="297"/>
      <c r="G9" s="297"/>
      <c r="H9" s="297"/>
    </row>
    <row r="10" spans="1:8" ht="12.75">
      <c r="A10" s="12"/>
      <c r="B10" s="44"/>
      <c r="C10" s="44"/>
      <c r="D10" s="44"/>
      <c r="E10" s="297"/>
      <c r="F10" s="297"/>
      <c r="G10" s="297"/>
      <c r="H10" s="297"/>
    </row>
    <row r="11" spans="1:8" ht="12.75">
      <c r="A11" s="12"/>
      <c r="B11" s="799" t="s">
        <v>536</v>
      </c>
      <c r="C11" s="799"/>
      <c r="D11" s="799"/>
      <c r="E11" s="799"/>
      <c r="F11" s="799"/>
      <c r="G11" s="799"/>
      <c r="H11" s="12"/>
    </row>
    <row r="12" spans="1:8" ht="12.75">
      <c r="A12" s="12"/>
      <c r="B12" s="799" t="s">
        <v>572</v>
      </c>
      <c r="C12" s="799"/>
      <c r="D12" s="799"/>
      <c r="E12" s="799"/>
      <c r="F12" s="799"/>
      <c r="G12" s="799"/>
      <c r="H12" s="12"/>
    </row>
    <row r="13" spans="1:8" ht="12.75">
      <c r="A13" s="12"/>
      <c r="B13" s="799" t="s">
        <v>19</v>
      </c>
      <c r="C13" s="799"/>
      <c r="D13" s="799"/>
      <c r="E13" s="799"/>
      <c r="F13" s="799"/>
      <c r="G13" s="799"/>
      <c r="H13" s="12"/>
    </row>
    <row r="14" spans="1:8" ht="12.75">
      <c r="A14" s="799" t="s">
        <v>178</v>
      </c>
      <c r="B14" s="799"/>
      <c r="C14" s="799"/>
      <c r="D14" s="799"/>
      <c r="E14" s="799"/>
      <c r="F14" s="799"/>
      <c r="G14" s="799"/>
      <c r="H14" s="12"/>
    </row>
    <row r="15" spans="1:8" ht="12.75">
      <c r="A15" s="44"/>
      <c r="B15" s="44"/>
      <c r="C15" s="44"/>
      <c r="D15" s="44"/>
      <c r="E15" s="44"/>
      <c r="F15" s="44"/>
      <c r="G15" s="44"/>
      <c r="H15" s="12"/>
    </row>
    <row r="16" spans="1:8" ht="12.75">
      <c r="A16" s="44"/>
      <c r="B16" s="44"/>
      <c r="C16" s="44"/>
      <c r="D16" s="44"/>
      <c r="E16" s="44"/>
      <c r="F16" s="44"/>
      <c r="G16" s="44"/>
      <c r="H16" s="12"/>
    </row>
    <row r="17" ht="12.75" customHeight="1">
      <c r="H17" s="12"/>
    </row>
    <row r="18" spans="1:8" ht="12.75">
      <c r="A18" s="362" t="s">
        <v>20</v>
      </c>
      <c r="B18" s="363" t="s">
        <v>48</v>
      </c>
      <c r="C18" s="363" t="s">
        <v>99</v>
      </c>
      <c r="D18" s="364" t="s">
        <v>100</v>
      </c>
      <c r="E18" s="365" t="s">
        <v>16</v>
      </c>
      <c r="F18" s="816" t="s">
        <v>524</v>
      </c>
      <c r="G18" s="818" t="s">
        <v>525</v>
      </c>
      <c r="H18" s="12"/>
    </row>
    <row r="19" spans="1:8" s="3" customFormat="1" ht="12.75">
      <c r="A19" s="366"/>
      <c r="B19" s="367"/>
      <c r="C19" s="367"/>
      <c r="D19" s="367"/>
      <c r="E19" s="367" t="s">
        <v>523</v>
      </c>
      <c r="F19" s="817"/>
      <c r="G19" s="819"/>
      <c r="H19" s="106"/>
    </row>
    <row r="20" spans="1:8" ht="12.75">
      <c r="A20" s="368"/>
      <c r="B20" s="369"/>
      <c r="C20" s="369"/>
      <c r="D20" s="369"/>
      <c r="E20" s="369"/>
      <c r="F20" s="369"/>
      <c r="G20" s="820"/>
      <c r="H20" s="12"/>
    </row>
    <row r="21" spans="1:8" ht="12.75">
      <c r="A21" s="370">
        <v>1</v>
      </c>
      <c r="B21" s="371" t="s">
        <v>209</v>
      </c>
      <c r="C21" s="371" t="s">
        <v>269</v>
      </c>
      <c r="D21" s="372" t="s">
        <v>421</v>
      </c>
      <c r="E21" s="373">
        <v>90000</v>
      </c>
      <c r="F21" s="373">
        <v>81359</v>
      </c>
      <c r="G21" s="374">
        <f>F21/E21</f>
        <v>0.9039888888888888</v>
      </c>
      <c r="H21" s="12"/>
    </row>
    <row r="22" spans="1:8" ht="12.75">
      <c r="A22" s="368"/>
      <c r="B22" s="369"/>
      <c r="C22" s="369"/>
      <c r="D22" s="369"/>
      <c r="E22" s="369"/>
      <c r="F22" s="369"/>
      <c r="G22" s="375"/>
      <c r="H22" s="12"/>
    </row>
    <row r="23" spans="1:8" ht="12.75">
      <c r="A23" s="821">
        <v>2</v>
      </c>
      <c r="B23" s="376">
        <v>600</v>
      </c>
      <c r="C23" s="363"/>
      <c r="D23" s="377" t="s">
        <v>211</v>
      </c>
      <c r="E23" s="378">
        <f>SUM(E24:E26)</f>
        <v>920000</v>
      </c>
      <c r="F23" s="378">
        <f>SUM(F24:F26)</f>
        <v>633390</v>
      </c>
      <c r="G23" s="374">
        <f aca="true" t="shared" si="0" ref="G23:G60">F23/E23</f>
        <v>0.6884673913043479</v>
      </c>
      <c r="H23" s="12"/>
    </row>
    <row r="24" spans="1:8" ht="38.25">
      <c r="A24" s="822"/>
      <c r="B24" s="106"/>
      <c r="C24" s="379">
        <v>60016</v>
      </c>
      <c r="D24" s="380" t="s">
        <v>526</v>
      </c>
      <c r="E24" s="381">
        <v>440000</v>
      </c>
      <c r="F24" s="381">
        <v>429647</v>
      </c>
      <c r="G24" s="763">
        <f t="shared" si="0"/>
        <v>0.9764704545454546</v>
      </c>
      <c r="H24" s="12"/>
    </row>
    <row r="25" spans="1:8" ht="12.75">
      <c r="A25" s="822"/>
      <c r="B25" s="383"/>
      <c r="C25" s="384"/>
      <c r="D25" s="385"/>
      <c r="E25" s="386"/>
      <c r="F25" s="386"/>
      <c r="G25" s="382"/>
      <c r="H25" s="12"/>
    </row>
    <row r="26" spans="1:8" ht="12.75">
      <c r="A26" s="822"/>
      <c r="B26" s="383"/>
      <c r="C26" s="384">
        <v>60016</v>
      </c>
      <c r="D26" s="387" t="s">
        <v>527</v>
      </c>
      <c r="E26" s="386">
        <v>480000</v>
      </c>
      <c r="F26" s="388">
        <v>203743</v>
      </c>
      <c r="G26" s="382">
        <f t="shared" si="0"/>
        <v>0.4244645833333333</v>
      </c>
      <c r="H26" s="12"/>
    </row>
    <row r="27" spans="1:8" ht="12.75">
      <c r="A27" s="823"/>
      <c r="B27" s="389"/>
      <c r="C27" s="390"/>
      <c r="D27" s="391"/>
      <c r="E27" s="392"/>
      <c r="F27" s="393"/>
      <c r="G27" s="375"/>
      <c r="H27" s="12"/>
    </row>
    <row r="28" spans="1:8" ht="12.75">
      <c r="A28" s="394">
        <v>3</v>
      </c>
      <c r="B28" s="395">
        <v>630</v>
      </c>
      <c r="C28" s="396">
        <v>63095</v>
      </c>
      <c r="D28" s="397" t="s">
        <v>422</v>
      </c>
      <c r="E28" s="398">
        <v>78000</v>
      </c>
      <c r="F28" s="399">
        <v>77804</v>
      </c>
      <c r="G28" s="374">
        <f t="shared" si="0"/>
        <v>0.9974871794871795</v>
      </c>
      <c r="H28" s="12"/>
    </row>
    <row r="29" spans="1:8" ht="12.75">
      <c r="A29" s="400"/>
      <c r="B29" s="389"/>
      <c r="C29" s="390"/>
      <c r="D29" s="391"/>
      <c r="E29" s="401"/>
      <c r="F29" s="393"/>
      <c r="G29" s="375"/>
      <c r="H29" s="12"/>
    </row>
    <row r="30" spans="1:8" ht="12.75">
      <c r="A30" s="402"/>
      <c r="B30" s="106"/>
      <c r="C30" s="384"/>
      <c r="D30" s="387"/>
      <c r="E30" s="373"/>
      <c r="F30" s="403"/>
      <c r="G30" s="374"/>
      <c r="H30" s="12"/>
    </row>
    <row r="31" spans="1:8" ht="12.75">
      <c r="A31" s="402">
        <v>4</v>
      </c>
      <c r="B31" s="383">
        <v>700</v>
      </c>
      <c r="C31" s="384">
        <v>70021</v>
      </c>
      <c r="D31" s="387" t="s">
        <v>519</v>
      </c>
      <c r="E31" s="373">
        <v>900000</v>
      </c>
      <c r="F31" s="403">
        <v>900000</v>
      </c>
      <c r="G31" s="382">
        <f t="shared" si="0"/>
        <v>1</v>
      </c>
      <c r="H31" s="12"/>
    </row>
    <row r="32" spans="1:8" ht="12.75">
      <c r="A32" s="400"/>
      <c r="B32" s="389"/>
      <c r="C32" s="390"/>
      <c r="D32" s="391"/>
      <c r="E32" s="401"/>
      <c r="F32" s="393"/>
      <c r="G32" s="375"/>
      <c r="H32" s="12"/>
    </row>
    <row r="33" spans="1:8" ht="12.75">
      <c r="A33" s="402">
        <v>5</v>
      </c>
      <c r="B33" s="383">
        <v>750</v>
      </c>
      <c r="C33" s="384"/>
      <c r="D33" s="387" t="s">
        <v>528</v>
      </c>
      <c r="E33" s="373"/>
      <c r="F33" s="373"/>
      <c r="G33" s="374"/>
      <c r="H33" s="12"/>
    </row>
    <row r="34" spans="1:8" ht="12.75">
      <c r="A34" s="402"/>
      <c r="B34" s="383"/>
      <c r="C34" s="384">
        <v>75023</v>
      </c>
      <c r="D34" s="387" t="s">
        <v>383</v>
      </c>
      <c r="E34" s="373">
        <v>54500</v>
      </c>
      <c r="F34" s="403">
        <v>36668</v>
      </c>
      <c r="G34" s="382">
        <f t="shared" si="0"/>
        <v>0.6728073394495413</v>
      </c>
      <c r="H34" s="12"/>
    </row>
    <row r="35" spans="1:8" ht="12.75">
      <c r="A35" s="400"/>
      <c r="B35" s="389"/>
      <c r="C35" s="390"/>
      <c r="D35" s="391"/>
      <c r="E35" s="392"/>
      <c r="F35" s="150"/>
      <c r="G35" s="375"/>
      <c r="H35" s="12"/>
    </row>
    <row r="36" spans="1:8" ht="12.75">
      <c r="A36" s="394">
        <v>6</v>
      </c>
      <c r="B36" s="395">
        <v>801</v>
      </c>
      <c r="C36" s="396">
        <v>80101</v>
      </c>
      <c r="D36" s="397" t="s">
        <v>291</v>
      </c>
      <c r="E36" s="399">
        <v>2200000</v>
      </c>
      <c r="F36" s="399">
        <v>1923731</v>
      </c>
      <c r="G36" s="374">
        <f t="shared" si="0"/>
        <v>0.8744231818181818</v>
      </c>
      <c r="H36" s="12"/>
    </row>
    <row r="37" spans="1:8" ht="12.75">
      <c r="A37" s="400"/>
      <c r="B37" s="389"/>
      <c r="C37" s="390"/>
      <c r="D37" s="391"/>
      <c r="E37" s="404"/>
      <c r="F37" s="393"/>
      <c r="G37" s="375"/>
      <c r="H37" s="12"/>
    </row>
    <row r="38" spans="1:8" s="3" customFormat="1" ht="12.75">
      <c r="A38" s="402">
        <v>7</v>
      </c>
      <c r="B38" s="383">
        <v>801</v>
      </c>
      <c r="C38" s="396">
        <v>80110</v>
      </c>
      <c r="D38" s="405" t="s">
        <v>292</v>
      </c>
      <c r="E38" s="398">
        <v>3050000</v>
      </c>
      <c r="F38" s="398">
        <v>3000531</v>
      </c>
      <c r="G38" s="374">
        <f t="shared" si="0"/>
        <v>0.9837806557377049</v>
      </c>
      <c r="H38" s="106"/>
    </row>
    <row r="39" spans="1:8" s="3" customFormat="1" ht="12.75">
      <c r="A39" s="402"/>
      <c r="B39" s="383"/>
      <c r="C39" s="384"/>
      <c r="D39" s="387" t="s">
        <v>111</v>
      </c>
      <c r="E39" s="373"/>
      <c r="F39" s="373"/>
      <c r="G39" s="382"/>
      <c r="H39" s="106"/>
    </row>
    <row r="40" spans="1:8" s="3" customFormat="1" ht="12.75">
      <c r="A40" s="402"/>
      <c r="B40" s="383"/>
      <c r="C40" s="390"/>
      <c r="D40" s="391" t="s">
        <v>423</v>
      </c>
      <c r="E40" s="406"/>
      <c r="F40" s="393"/>
      <c r="G40" s="375"/>
      <c r="H40" s="106"/>
    </row>
    <row r="41" spans="1:8" s="3" customFormat="1" ht="12.75">
      <c r="A41" s="402">
        <v>8</v>
      </c>
      <c r="B41" s="407">
        <v>900</v>
      </c>
      <c r="C41" s="384"/>
      <c r="D41" s="408" t="s">
        <v>529</v>
      </c>
      <c r="E41" s="373">
        <f>SUM(E43:E45)</f>
        <v>2918923</v>
      </c>
      <c r="F41" s="373">
        <f>SUM(F43:F45)</f>
        <v>2647959</v>
      </c>
      <c r="G41" s="374">
        <f t="shared" si="0"/>
        <v>0.9071698705310144</v>
      </c>
      <c r="H41" s="106"/>
    </row>
    <row r="42" spans="1:8" s="3" customFormat="1" ht="12.75">
      <c r="A42" s="402"/>
      <c r="B42" s="407"/>
      <c r="C42" s="384"/>
      <c r="D42" s="408" t="s">
        <v>98</v>
      </c>
      <c r="E42" s="373"/>
      <c r="F42" s="373"/>
      <c r="G42" s="382"/>
      <c r="H42" s="106"/>
    </row>
    <row r="43" spans="1:8" s="3" customFormat="1" ht="12.75">
      <c r="A43" s="402"/>
      <c r="B43" s="407"/>
      <c r="C43" s="384">
        <v>90004</v>
      </c>
      <c r="D43" s="408" t="s">
        <v>471</v>
      </c>
      <c r="E43" s="386">
        <v>38000</v>
      </c>
      <c r="F43" s="386">
        <v>38000</v>
      </c>
      <c r="G43" s="382">
        <f t="shared" si="0"/>
        <v>1</v>
      </c>
      <c r="H43" s="106"/>
    </row>
    <row r="44" spans="1:8" s="3" customFormat="1" ht="12.75">
      <c r="A44" s="402"/>
      <c r="B44" s="407"/>
      <c r="C44" s="384">
        <v>90015</v>
      </c>
      <c r="D44" s="408" t="s">
        <v>530</v>
      </c>
      <c r="E44" s="386">
        <v>101500</v>
      </c>
      <c r="F44" s="386">
        <v>76806</v>
      </c>
      <c r="G44" s="382">
        <f t="shared" si="0"/>
        <v>0.7567093596059113</v>
      </c>
      <c r="H44" s="106"/>
    </row>
    <row r="45" spans="1:8" s="3" customFormat="1" ht="12.75">
      <c r="A45" s="402"/>
      <c r="B45" s="47"/>
      <c r="C45" s="384">
        <v>90095</v>
      </c>
      <c r="D45" s="106" t="s">
        <v>8</v>
      </c>
      <c r="E45" s="386">
        <v>2779423</v>
      </c>
      <c r="F45" s="386">
        <f>SUM(F46:F48)</f>
        <v>2533153</v>
      </c>
      <c r="G45" s="382">
        <f t="shared" si="0"/>
        <v>0.9113952788042698</v>
      </c>
      <c r="H45" s="106"/>
    </row>
    <row r="46" spans="1:8" s="3" customFormat="1" ht="27" customHeight="1">
      <c r="A46" s="402"/>
      <c r="B46" s="47"/>
      <c r="C46" s="384"/>
      <c r="D46" s="764" t="s">
        <v>637</v>
      </c>
      <c r="E46" s="765">
        <v>2682423</v>
      </c>
      <c r="F46" s="765">
        <v>2464267</v>
      </c>
      <c r="G46" s="766">
        <f t="shared" si="0"/>
        <v>0.9186720364386974</v>
      </c>
      <c r="H46" s="106"/>
    </row>
    <row r="47" spans="1:8" s="3" customFormat="1" ht="38.25">
      <c r="A47" s="402"/>
      <c r="B47" s="47"/>
      <c r="C47" s="384"/>
      <c r="D47" s="410" t="s">
        <v>531</v>
      </c>
      <c r="E47" s="409">
        <v>35000</v>
      </c>
      <c r="F47" s="409">
        <v>21486</v>
      </c>
      <c r="G47" s="382">
        <f t="shared" si="0"/>
        <v>0.6138857142857143</v>
      </c>
      <c r="H47" s="106"/>
    </row>
    <row r="48" spans="1:8" s="3" customFormat="1" ht="12.75">
      <c r="A48" s="402"/>
      <c r="B48" s="47"/>
      <c r="C48" s="384"/>
      <c r="D48" s="410" t="s">
        <v>532</v>
      </c>
      <c r="E48" s="409">
        <v>62000</v>
      </c>
      <c r="F48" s="409">
        <v>47400</v>
      </c>
      <c r="G48" s="382">
        <f t="shared" si="0"/>
        <v>0.7645161290322581</v>
      </c>
      <c r="H48" s="106"/>
    </row>
    <row r="49" spans="1:8" s="3" customFormat="1" ht="12.75">
      <c r="A49" s="400"/>
      <c r="B49" s="48"/>
      <c r="C49" s="48"/>
      <c r="D49" s="411"/>
      <c r="E49" s="150"/>
      <c r="F49" s="218"/>
      <c r="G49" s="375"/>
      <c r="H49" s="106"/>
    </row>
    <row r="50" spans="1:8" s="3" customFormat="1" ht="12.75">
      <c r="A50" s="402">
        <v>9</v>
      </c>
      <c r="B50" s="47">
        <v>921</v>
      </c>
      <c r="C50" s="47">
        <v>92109</v>
      </c>
      <c r="D50" s="408" t="s">
        <v>609</v>
      </c>
      <c r="E50" s="403">
        <v>10000</v>
      </c>
      <c r="F50" s="227">
        <v>0</v>
      </c>
      <c r="G50" s="382">
        <f>F50/E50</f>
        <v>0</v>
      </c>
      <c r="H50" s="106"/>
    </row>
    <row r="51" spans="1:8" s="3" customFormat="1" ht="12.75">
      <c r="A51" s="402"/>
      <c r="B51" s="47"/>
      <c r="C51" s="47"/>
      <c r="D51" s="408"/>
      <c r="E51" s="149"/>
      <c r="F51" s="300"/>
      <c r="G51" s="382"/>
      <c r="H51" s="106"/>
    </row>
    <row r="52" spans="3:8" s="3" customFormat="1" ht="12.75">
      <c r="C52" s="47">
        <v>92120</v>
      </c>
      <c r="D52" s="408" t="s">
        <v>484</v>
      </c>
      <c r="E52" s="403">
        <v>60000</v>
      </c>
      <c r="F52" s="227">
        <v>35760</v>
      </c>
      <c r="G52" s="374">
        <f t="shared" si="0"/>
        <v>0.596</v>
      </c>
      <c r="H52" s="106"/>
    </row>
    <row r="53" spans="1:8" s="3" customFormat="1" ht="12.75">
      <c r="A53" s="402"/>
      <c r="B53" s="47"/>
      <c r="C53" s="47"/>
      <c r="D53" s="408"/>
      <c r="E53" s="149"/>
      <c r="F53" s="300"/>
      <c r="G53" s="382"/>
      <c r="H53" s="106"/>
    </row>
    <row r="54" spans="1:8" s="3" customFormat="1" ht="12.75">
      <c r="A54" s="400"/>
      <c r="B54" s="48"/>
      <c r="C54" s="48"/>
      <c r="D54" s="411"/>
      <c r="E54" s="150"/>
      <c r="F54" s="49"/>
      <c r="G54" s="375"/>
      <c r="H54" s="106"/>
    </row>
    <row r="55" spans="1:8" s="3" customFormat="1" ht="12.75">
      <c r="A55" s="370">
        <v>10</v>
      </c>
      <c r="B55" s="47">
        <v>926</v>
      </c>
      <c r="C55" s="363">
        <v>92695</v>
      </c>
      <c r="D55" s="412" t="s">
        <v>293</v>
      </c>
      <c r="E55" s="398">
        <f>SUM(E56:E59)</f>
        <v>527000</v>
      </c>
      <c r="F55" s="398">
        <f>SUM(F56:F59)</f>
        <v>475105</v>
      </c>
      <c r="G55" s="382">
        <f t="shared" si="0"/>
        <v>0.901527514231499</v>
      </c>
      <c r="H55" s="106"/>
    </row>
    <row r="56" spans="1:8" ht="12.75">
      <c r="A56" s="402"/>
      <c r="B56" s="47"/>
      <c r="C56" s="47"/>
      <c r="D56" s="408" t="s">
        <v>533</v>
      </c>
      <c r="E56" s="149">
        <v>505000</v>
      </c>
      <c r="F56" s="149">
        <v>454033</v>
      </c>
      <c r="G56" s="382">
        <f t="shared" si="0"/>
        <v>0.8990752475247524</v>
      </c>
      <c r="H56" s="12"/>
    </row>
    <row r="57" spans="1:8" ht="12.75">
      <c r="A57" s="402"/>
      <c r="B57" s="47"/>
      <c r="C57" s="47"/>
      <c r="D57" s="408" t="s">
        <v>534</v>
      </c>
      <c r="E57" s="149">
        <v>12000</v>
      </c>
      <c r="F57" s="149">
        <v>11312</v>
      </c>
      <c r="G57" s="382">
        <f t="shared" si="0"/>
        <v>0.9426666666666667</v>
      </c>
      <c r="H57" s="12"/>
    </row>
    <row r="58" spans="1:8" ht="12.75">
      <c r="A58" s="402"/>
      <c r="B58" s="47"/>
      <c r="C58" s="47"/>
      <c r="D58" s="408" t="s">
        <v>366</v>
      </c>
      <c r="E58" s="149"/>
      <c r="F58" s="205"/>
      <c r="G58" s="382"/>
      <c r="H58" s="12"/>
    </row>
    <row r="59" spans="1:8" ht="12.75">
      <c r="A59" s="400"/>
      <c r="B59" s="48"/>
      <c r="C59" s="48"/>
      <c r="D59" s="411" t="s">
        <v>535</v>
      </c>
      <c r="E59" s="150">
        <v>10000</v>
      </c>
      <c r="F59" s="49">
        <v>9760</v>
      </c>
      <c r="G59" s="382">
        <f t="shared" si="0"/>
        <v>0.976</v>
      </c>
      <c r="H59" s="12"/>
    </row>
    <row r="60" spans="1:8" ht="12.75">
      <c r="A60" s="413"/>
      <c r="B60" s="414"/>
      <c r="C60" s="414"/>
      <c r="D60" s="10" t="s">
        <v>84</v>
      </c>
      <c r="E60" s="152">
        <f>SUM(E21,E23,E28,E31,E34,E36,E38,E41,E50,E52,E55,)</f>
        <v>10808423</v>
      </c>
      <c r="F60" s="152">
        <f>SUM(F21,F23,F28,F31,F34,F36,F38,F41,F50,F52,F55,)</f>
        <v>9812307</v>
      </c>
      <c r="G60" s="415">
        <f t="shared" si="0"/>
        <v>0.9078389141505657</v>
      </c>
      <c r="H60" s="12"/>
    </row>
    <row r="61" spans="1:7" ht="12">
      <c r="A61" s="145"/>
      <c r="B61" s="146"/>
      <c r="C61" s="146"/>
      <c r="D61" s="146"/>
      <c r="E61" s="146"/>
      <c r="F61" s="146"/>
      <c r="G61" s="146"/>
    </row>
    <row r="62" spans="1:7" ht="12">
      <c r="A62" s="145"/>
      <c r="B62" s="146"/>
      <c r="C62" s="146"/>
      <c r="D62" s="146"/>
      <c r="E62" s="146"/>
      <c r="F62" s="146"/>
      <c r="G62" s="146"/>
    </row>
    <row r="63" spans="1:7" ht="12">
      <c r="A63" s="145"/>
      <c r="B63" s="146"/>
      <c r="C63" s="146"/>
      <c r="D63" s="146"/>
      <c r="E63" s="146"/>
      <c r="F63" s="146"/>
      <c r="G63" s="146"/>
    </row>
    <row r="64" spans="1:7" ht="12">
      <c r="A64" s="145"/>
      <c r="B64" s="146"/>
      <c r="C64" s="146"/>
      <c r="D64" s="146"/>
      <c r="E64" s="146"/>
      <c r="F64" s="146"/>
      <c r="G64" s="146"/>
    </row>
    <row r="65" spans="1:7" ht="12">
      <c r="A65" s="145"/>
      <c r="B65" s="146"/>
      <c r="C65" s="146"/>
      <c r="D65" s="146"/>
      <c r="E65" s="146"/>
      <c r="F65" s="146"/>
      <c r="G65" s="146"/>
    </row>
    <row r="66" spans="1:7" ht="12">
      <c r="A66" s="145"/>
      <c r="B66" s="146"/>
      <c r="C66" s="146"/>
      <c r="D66" s="146"/>
      <c r="E66" s="146"/>
      <c r="F66" s="146"/>
      <c r="G66" s="146"/>
    </row>
    <row r="67" spans="1:7" ht="12">
      <c r="A67" s="145"/>
      <c r="B67" s="146"/>
      <c r="C67" s="146"/>
      <c r="D67" s="146"/>
      <c r="E67" s="146"/>
      <c r="F67" s="146"/>
      <c r="G67" s="146"/>
    </row>
    <row r="68" spans="1:7" ht="12">
      <c r="A68" s="145"/>
      <c r="B68" s="146"/>
      <c r="C68" s="146"/>
      <c r="D68" s="146"/>
      <c r="E68" s="146"/>
      <c r="F68" s="146"/>
      <c r="G68" s="146"/>
    </row>
    <row r="69" spans="1:7" ht="12">
      <c r="A69" s="145"/>
      <c r="B69" s="146"/>
      <c r="C69" s="146"/>
      <c r="D69" s="146"/>
      <c r="E69" s="146"/>
      <c r="F69" s="146"/>
      <c r="G69" s="146"/>
    </row>
    <row r="70" spans="1:7" ht="12">
      <c r="A70" s="145"/>
      <c r="B70" s="146"/>
      <c r="C70" s="146"/>
      <c r="D70" s="146"/>
      <c r="E70" s="146"/>
      <c r="F70" s="146"/>
      <c r="G70" s="146"/>
    </row>
    <row r="71" spans="1:7" ht="12">
      <c r="A71" s="145"/>
      <c r="B71" s="146"/>
      <c r="C71" s="146"/>
      <c r="D71" s="146"/>
      <c r="E71" s="146"/>
      <c r="F71" s="146"/>
      <c r="G71" s="146"/>
    </row>
    <row r="72" spans="1:7" ht="12">
      <c r="A72" s="145"/>
      <c r="B72" s="146"/>
      <c r="C72" s="146"/>
      <c r="D72" s="146"/>
      <c r="E72" s="146"/>
      <c r="F72" s="146"/>
      <c r="G72" s="146"/>
    </row>
    <row r="73" spans="1:7" ht="12">
      <c r="A73" s="145"/>
      <c r="B73" s="146"/>
      <c r="C73" s="146"/>
      <c r="D73" s="146"/>
      <c r="E73" s="146"/>
      <c r="F73" s="146"/>
      <c r="G73" s="146"/>
    </row>
    <row r="74" spans="1:7" ht="12">
      <c r="A74" s="145"/>
      <c r="B74" s="146"/>
      <c r="C74" s="146"/>
      <c r="D74" s="146"/>
      <c r="E74" s="146"/>
      <c r="F74" s="146"/>
      <c r="G74" s="146"/>
    </row>
    <row r="75" spans="1:7" ht="12">
      <c r="A75" s="145"/>
      <c r="B75" s="146"/>
      <c r="C75" s="146"/>
      <c r="D75" s="146"/>
      <c r="E75" s="146"/>
      <c r="F75" s="146"/>
      <c r="G75" s="146"/>
    </row>
    <row r="76" spans="1:7" ht="12">
      <c r="A76" s="145"/>
      <c r="B76" s="146"/>
      <c r="C76" s="146"/>
      <c r="D76" s="146"/>
      <c r="E76" s="146"/>
      <c r="F76" s="146"/>
      <c r="G76" s="146"/>
    </row>
    <row r="77" spans="1:7" ht="12">
      <c r="A77" s="145"/>
      <c r="B77" s="146"/>
      <c r="C77" s="146"/>
      <c r="D77" s="146"/>
      <c r="E77" s="146"/>
      <c r="F77" s="146"/>
      <c r="G77" s="146"/>
    </row>
    <row r="78" spans="1:7" ht="12">
      <c r="A78" s="145"/>
      <c r="B78" s="146"/>
      <c r="C78" s="146"/>
      <c r="D78" s="146"/>
      <c r="E78" s="146"/>
      <c r="F78" s="146"/>
      <c r="G78" s="146"/>
    </row>
    <row r="79" spans="1:7" ht="12">
      <c r="A79" s="145"/>
      <c r="B79" s="146"/>
      <c r="C79" s="146"/>
      <c r="D79" s="146"/>
      <c r="E79" s="146"/>
      <c r="F79" s="146"/>
      <c r="G79" s="146"/>
    </row>
    <row r="80" spans="1:7" ht="12">
      <c r="A80" s="145"/>
      <c r="B80" s="146"/>
      <c r="C80" s="146"/>
      <c r="D80" s="146"/>
      <c r="E80" s="146"/>
      <c r="F80" s="146"/>
      <c r="G80" s="146"/>
    </row>
    <row r="81" spans="1:7" ht="12">
      <c r="A81" s="145"/>
      <c r="B81" s="146"/>
      <c r="C81" s="146"/>
      <c r="D81" s="146"/>
      <c r="E81" s="146"/>
      <c r="F81" s="146"/>
      <c r="G81" s="146"/>
    </row>
    <row r="82" spans="1:7" ht="12">
      <c r="A82" s="145"/>
      <c r="B82" s="146"/>
      <c r="C82" s="146"/>
      <c r="D82" s="146"/>
      <c r="E82" s="146"/>
      <c r="F82" s="146"/>
      <c r="G82" s="146"/>
    </row>
    <row r="83" spans="1:7" ht="12">
      <c r="A83" s="145"/>
      <c r="B83" s="146"/>
      <c r="C83" s="146"/>
      <c r="D83" s="146"/>
      <c r="E83" s="146"/>
      <c r="F83" s="146"/>
      <c r="G83" s="146"/>
    </row>
    <row r="84" spans="1:7" ht="12">
      <c r="A84" s="145"/>
      <c r="B84" s="146"/>
      <c r="C84" s="146"/>
      <c r="D84" s="146"/>
      <c r="E84" s="146"/>
      <c r="F84" s="146"/>
      <c r="G84" s="146"/>
    </row>
    <row r="85" spans="1:7" ht="12">
      <c r="A85" s="145"/>
      <c r="B85" s="146"/>
      <c r="C85" s="146"/>
      <c r="D85" s="146"/>
      <c r="E85" s="146"/>
      <c r="F85" s="146"/>
      <c r="G85" s="146"/>
    </row>
    <row r="86" spans="1:7" ht="12">
      <c r="A86" s="145"/>
      <c r="B86" s="146"/>
      <c r="C86" s="146"/>
      <c r="D86" s="146"/>
      <c r="E86" s="146"/>
      <c r="F86" s="146"/>
      <c r="G86" s="146"/>
    </row>
    <row r="87" spans="1:7" ht="12">
      <c r="A87" s="145"/>
      <c r="B87" s="146"/>
      <c r="C87" s="146"/>
      <c r="D87" s="146"/>
      <c r="E87" s="146"/>
      <c r="F87" s="146"/>
      <c r="G87" s="146"/>
    </row>
    <row r="88" spans="1:7" ht="12">
      <c r="A88" s="145"/>
      <c r="B88" s="146"/>
      <c r="C88" s="146"/>
      <c r="D88" s="146"/>
      <c r="E88" s="146"/>
      <c r="F88" s="146"/>
      <c r="G88" s="146"/>
    </row>
    <row r="89" spans="1:7" ht="12">
      <c r="A89" s="145"/>
      <c r="B89" s="146"/>
      <c r="C89" s="146"/>
      <c r="D89" s="146"/>
      <c r="E89" s="146"/>
      <c r="F89" s="146"/>
      <c r="G89" s="146"/>
    </row>
    <row r="90" spans="1:7" ht="12">
      <c r="A90" s="145"/>
      <c r="B90" s="146"/>
      <c r="C90" s="146"/>
      <c r="D90" s="146"/>
      <c r="E90" s="146"/>
      <c r="F90" s="146"/>
      <c r="G90" s="146"/>
    </row>
    <row r="91" spans="1:7" ht="12">
      <c r="A91" s="145"/>
      <c r="B91" s="146"/>
      <c r="C91" s="146"/>
      <c r="D91" s="146"/>
      <c r="E91" s="146"/>
      <c r="F91" s="146"/>
      <c r="G91" s="146"/>
    </row>
    <row r="92" spans="1:7" ht="12">
      <c r="A92" s="145"/>
      <c r="B92" s="146"/>
      <c r="C92" s="146"/>
      <c r="D92" s="146"/>
      <c r="E92" s="146"/>
      <c r="F92" s="146"/>
      <c r="G92" s="146"/>
    </row>
    <row r="93" spans="1:7" ht="12">
      <c r="A93" s="145"/>
      <c r="B93" s="146"/>
      <c r="C93" s="146"/>
      <c r="D93" s="146"/>
      <c r="E93" s="146"/>
      <c r="F93" s="146"/>
      <c r="G93" s="146"/>
    </row>
    <row r="94" spans="1:7" ht="12">
      <c r="A94" s="145"/>
      <c r="B94" s="146"/>
      <c r="C94" s="146"/>
      <c r="D94" s="146"/>
      <c r="E94" s="146"/>
      <c r="F94" s="146"/>
      <c r="G94" s="146"/>
    </row>
    <row r="95" spans="1:7" ht="12">
      <c r="A95" s="145"/>
      <c r="B95" s="146"/>
      <c r="C95" s="146"/>
      <c r="D95" s="146"/>
      <c r="E95" s="146"/>
      <c r="F95" s="146"/>
      <c r="G95" s="146"/>
    </row>
    <row r="96" spans="1:7" ht="12">
      <c r="A96" s="145"/>
      <c r="B96" s="146"/>
      <c r="C96" s="146"/>
      <c r="D96" s="146"/>
      <c r="E96" s="146"/>
      <c r="F96" s="146"/>
      <c r="G96" s="146"/>
    </row>
    <row r="97" spans="1:7" ht="12">
      <c r="A97" s="145"/>
      <c r="B97" s="146"/>
      <c r="C97" s="146"/>
      <c r="D97" s="146"/>
      <c r="E97" s="146"/>
      <c r="F97" s="146"/>
      <c r="G97" s="146"/>
    </row>
    <row r="98" spans="1:7" ht="12">
      <c r="A98" s="145"/>
      <c r="B98" s="146"/>
      <c r="C98" s="146"/>
      <c r="D98" s="146"/>
      <c r="E98" s="146"/>
      <c r="F98" s="146"/>
      <c r="G98" s="146"/>
    </row>
    <row r="99" spans="1:7" ht="12">
      <c r="A99" s="145"/>
      <c r="B99" s="146"/>
      <c r="C99" s="146"/>
      <c r="D99" s="146"/>
      <c r="E99" s="146"/>
      <c r="F99" s="146"/>
      <c r="G99" s="146"/>
    </row>
    <row r="100" spans="1:7" ht="12">
      <c r="A100" s="145"/>
      <c r="B100" s="146"/>
      <c r="C100" s="146"/>
      <c r="D100" s="146"/>
      <c r="E100" s="146"/>
      <c r="F100" s="146"/>
      <c r="G100" s="146"/>
    </row>
    <row r="101" spans="1:7" ht="12">
      <c r="A101" s="145"/>
      <c r="B101" s="146"/>
      <c r="C101" s="146"/>
      <c r="D101" s="146"/>
      <c r="E101" s="146"/>
      <c r="F101" s="146"/>
      <c r="G101" s="146"/>
    </row>
    <row r="102" spans="1:7" ht="12">
      <c r="A102" s="145"/>
      <c r="B102" s="146"/>
      <c r="C102" s="146"/>
      <c r="D102" s="146"/>
      <c r="E102" s="146"/>
      <c r="F102" s="146"/>
      <c r="G102" s="146"/>
    </row>
    <row r="103" spans="1:7" ht="12">
      <c r="A103" s="145"/>
      <c r="B103" s="146"/>
      <c r="C103" s="146"/>
      <c r="D103" s="146"/>
      <c r="E103" s="146"/>
      <c r="F103" s="146"/>
      <c r="G103" s="146"/>
    </row>
    <row r="104" spans="1:7" ht="12">
      <c r="A104" s="145"/>
      <c r="B104" s="146"/>
      <c r="C104" s="146"/>
      <c r="E104" s="146"/>
      <c r="F104" s="146"/>
      <c r="G104" s="146"/>
    </row>
    <row r="105" ht="12">
      <c r="A105" s="147"/>
    </row>
    <row r="106" ht="12">
      <c r="A106" s="147"/>
    </row>
    <row r="107" ht="12">
      <c r="A107" s="147"/>
    </row>
    <row r="108" ht="12">
      <c r="A108" s="147"/>
    </row>
    <row r="109" ht="12">
      <c r="A109" s="147"/>
    </row>
  </sheetData>
  <mergeCells count="11">
    <mergeCell ref="A14:G14"/>
    <mergeCell ref="E2:H2"/>
    <mergeCell ref="F18:F19"/>
    <mergeCell ref="G18:G20"/>
    <mergeCell ref="A23:A27"/>
    <mergeCell ref="E3:H3"/>
    <mergeCell ref="E4:H4"/>
    <mergeCell ref="E5:H5"/>
    <mergeCell ref="B12:G12"/>
    <mergeCell ref="B13:G13"/>
    <mergeCell ref="B11:G11"/>
  </mergeCells>
  <printOptions/>
  <pageMargins left="0.92" right="0.5905511811023623" top="0.7874015748031497" bottom="0.984251968503937" header="0.5118110236220472" footer="0.8661417322834646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i Gm.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Kamiński Arek</dc:creator>
  <cp:keywords/>
  <dc:description/>
  <cp:lastModifiedBy>MartaD</cp:lastModifiedBy>
  <cp:lastPrinted>2003-04-02T10:21:12Z</cp:lastPrinted>
  <dcterms:created xsi:type="dcterms:W3CDTF">1997-07-18T09:35:34Z</dcterms:created>
  <dcterms:modified xsi:type="dcterms:W3CDTF">2001-11-19T12:54:25Z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