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180" windowHeight="4800" activeTab="3"/>
  </bookViews>
  <sheets>
    <sheet name="Dochody" sheetId="1" r:id="rId1"/>
    <sheet name="Zmiana dochody" sheetId="2" r:id="rId2"/>
    <sheet name="Wykres1" sheetId="3" r:id="rId3"/>
    <sheet name="Wydatki" sheetId="4" r:id="rId4"/>
    <sheet name="Zmiana wydatki" sheetId="5" r:id="rId5"/>
  </sheets>
  <definedNames>
    <definedName name="_xlnm.Print_Area" localSheetId="0">'Dochody'!$A$1:$F$194</definedName>
    <definedName name="_xlnm.Print_Area" localSheetId="3">'Wydatki'!$A$1:$F$730</definedName>
    <definedName name="_xlnm.Print_Area" localSheetId="4">'Zmiana wydatki'!$A:$IV</definedName>
    <definedName name="_xlnm.Print_Titles" localSheetId="0">'Dochody'!$8:$9</definedName>
    <definedName name="_xlnm.Print_Titles" localSheetId="3">'Wydatki'!$8:$9</definedName>
    <definedName name="_xlnm.Print_Titles" localSheetId="1">'Zmiana dochody'!$9:$10</definedName>
  </definedNames>
  <calcPr fullCalcOnLoad="1"/>
</workbook>
</file>

<file path=xl/sharedStrings.xml><?xml version="1.0" encoding="utf-8"?>
<sst xmlns="http://schemas.openxmlformats.org/spreadsheetml/2006/main" count="1160" uniqueCount="450">
  <si>
    <t>Dz.</t>
  </si>
  <si>
    <t>Roz.</t>
  </si>
  <si>
    <t>§</t>
  </si>
  <si>
    <t>Wyszczególnienie</t>
  </si>
  <si>
    <t>Rolnictwo</t>
  </si>
  <si>
    <t>Łączność</t>
  </si>
  <si>
    <t>Pozostała działalność</t>
  </si>
  <si>
    <t>Gospodarka komunalna</t>
  </si>
  <si>
    <t>Dofinansowanie zadań inwestycyjnych</t>
  </si>
  <si>
    <t>Oświetlenie ulic</t>
  </si>
  <si>
    <t>Gospodarka mieszkaniowa i niemater.</t>
  </si>
  <si>
    <t>usługi komunalne</t>
  </si>
  <si>
    <t>Gospodarka gruntami i nieruchomościami</t>
  </si>
  <si>
    <t>Wpływy ze sprzedaży mienia</t>
  </si>
  <si>
    <t>Różne opłaty-wieczyste użyt. nieruchomości</t>
  </si>
  <si>
    <t>Oświata i wychowanie</t>
  </si>
  <si>
    <t>Szkoły podstawowe</t>
  </si>
  <si>
    <t>Pomoc dzieciom w rodzin. zastęp. i własnych</t>
  </si>
  <si>
    <t>Dotacja</t>
  </si>
  <si>
    <t>Opieka społeczna</t>
  </si>
  <si>
    <t>Domy pomocy społecznej</t>
  </si>
  <si>
    <t>Usługi opiekuńcze</t>
  </si>
  <si>
    <t>Dotacje</t>
  </si>
  <si>
    <t>Zasiłki i pomoc w naturze</t>
  </si>
  <si>
    <t>Terenowe ośrodki pomocy społecznej</t>
  </si>
  <si>
    <t>Dodatki mieszkaniowe</t>
  </si>
  <si>
    <t>Zasiłki rodzinne i pielęgnacyjne</t>
  </si>
  <si>
    <t>Turystyka i wypoczynek</t>
  </si>
  <si>
    <t>Szkolne schroniska młodzieżowe</t>
  </si>
  <si>
    <t>Wpływy z podatku rolnego, leśnego, opłat lokal-</t>
  </si>
  <si>
    <t>nych i opłat od osób prawnych</t>
  </si>
  <si>
    <t>Podatek rolny</t>
  </si>
  <si>
    <t>Podatek od nieruchomości</t>
  </si>
  <si>
    <t>Podatek od środków transportu</t>
  </si>
  <si>
    <t>Wpływy z różnych rozliczeń</t>
  </si>
  <si>
    <t>Spółka PGK</t>
  </si>
  <si>
    <t>Różne dochody</t>
  </si>
  <si>
    <t>Podatki i opłaty od osób fizycznych</t>
  </si>
  <si>
    <t>Karta podatkowa</t>
  </si>
  <si>
    <t>Administracja Państwowa i Samorządowa</t>
  </si>
  <si>
    <t>Urzędy wojewódzkie</t>
  </si>
  <si>
    <t>Różne rozliczenia</t>
  </si>
  <si>
    <t>Subwencja ogólna dla gmin</t>
  </si>
  <si>
    <t>Subwencja na zadania oświatowe</t>
  </si>
  <si>
    <t>Dotacje dla gmin z tytułu ulg i zwolnień ustawo-</t>
  </si>
  <si>
    <t>wych w podatkach rolnym i leśnym</t>
  </si>
  <si>
    <t>Urzędy naczelnych organów władzy,</t>
  </si>
  <si>
    <t>kontroli i sądownictwa</t>
  </si>
  <si>
    <t>R A Z E M</t>
  </si>
  <si>
    <t>Plan</t>
  </si>
  <si>
    <t>Upowszechnianie doradztwa rolniczego</t>
  </si>
  <si>
    <t>Oczyszczanie miasta</t>
  </si>
  <si>
    <t>Zieleń w miastach</t>
  </si>
  <si>
    <t>Opracowania geodezyjne i kartograficzne</t>
  </si>
  <si>
    <t>Przedszkola przy szkołach podstawowych</t>
  </si>
  <si>
    <t>Pomoc dzieciom w rodzinach zastępczych</t>
  </si>
  <si>
    <t>Kultura i sztuka</t>
  </si>
  <si>
    <t>Świetlice i kluby wiejskie</t>
  </si>
  <si>
    <t>Ochrona zdrowia</t>
  </si>
  <si>
    <t>Przeciwdziałanie alkoholizmowi</t>
  </si>
  <si>
    <t>- dopłata do wyżywienia w szkołach</t>
  </si>
  <si>
    <t>Kultura fizyczna i sport</t>
  </si>
  <si>
    <t>Rady gmin</t>
  </si>
  <si>
    <t>Finanse</t>
  </si>
  <si>
    <t>Obsługa skarbowych i komunalnych papierów</t>
  </si>
  <si>
    <t>Rezerwy ogólne</t>
  </si>
  <si>
    <t>Usługi</t>
  </si>
  <si>
    <t>Inwestycje</t>
  </si>
  <si>
    <t>Energia elektryczna</t>
  </si>
  <si>
    <t>Zakup materiałów</t>
  </si>
  <si>
    <t>Ekwiwalenty</t>
  </si>
  <si>
    <t>Delegacje</t>
  </si>
  <si>
    <t>Usługi niematerialne</t>
  </si>
  <si>
    <t>Różne opłaty</t>
  </si>
  <si>
    <t>Wynagrodzenia</t>
  </si>
  <si>
    <t>ZFN</t>
  </si>
  <si>
    <t>Pomoce dydaktyczne</t>
  </si>
  <si>
    <t>ZUS - 45%</t>
  </si>
  <si>
    <t>Świadczenia społeczne</t>
  </si>
  <si>
    <t>Diety radnych</t>
  </si>
  <si>
    <t>Prowizja sołtysów</t>
  </si>
  <si>
    <t>Wybory do Rad Gmin</t>
  </si>
  <si>
    <t>[zł]</t>
  </si>
  <si>
    <t>Dofinansowanie zadań remontowych</t>
  </si>
  <si>
    <t>Dochody od os. prawnych i od os. fizycz.</t>
  </si>
  <si>
    <t>Podatek od spadków i darowizn</t>
  </si>
  <si>
    <t>Odsetki od środków na rachunku bankowym</t>
  </si>
  <si>
    <t xml:space="preserve">Plan </t>
  </si>
  <si>
    <t xml:space="preserve">ZMIANA W UKŁADZIE WYKONAWCZYM BUDŻETU </t>
  </si>
  <si>
    <t>W PLANIE WYDATKÓW BUDŻETOWYCH NA ROK 1998</t>
  </si>
  <si>
    <t>1. Zmniejszyć plan wydatków budżetowych</t>
  </si>
  <si>
    <t>2. Zwiększyć plan wydatków budżetowych</t>
  </si>
  <si>
    <t xml:space="preserve">o kwotę </t>
  </si>
  <si>
    <t>o kwotę</t>
  </si>
  <si>
    <t>Odsetki</t>
  </si>
  <si>
    <t>Zmiana w układzie wykonawczym budżetu w planie dochodów</t>
  </si>
  <si>
    <t>budżetowych na rok 1998</t>
  </si>
  <si>
    <t>Różne opłate</t>
  </si>
  <si>
    <t>Urzędy gmin/miast/</t>
  </si>
  <si>
    <t>Opłaty różne</t>
  </si>
  <si>
    <t xml:space="preserve">Odsetki </t>
  </si>
  <si>
    <t>Ulice,place,mosty,wiadukty</t>
  </si>
  <si>
    <t>Energia,woda</t>
  </si>
  <si>
    <t>Gospodarka mieszkaniowa</t>
  </si>
  <si>
    <t>Szkoły Podstawowe</t>
  </si>
  <si>
    <t>Energia</t>
  </si>
  <si>
    <t>ZUS -45%</t>
  </si>
  <si>
    <t>Fundusz Pracy - 3 %</t>
  </si>
  <si>
    <t>ZUS - 45 %</t>
  </si>
  <si>
    <t>Zespoły ekonomiczno-administr.szkół</t>
  </si>
  <si>
    <t>świadczenia społeczne</t>
  </si>
  <si>
    <t>Swietlice dziecięce</t>
  </si>
  <si>
    <t>ZUS- 45%</t>
  </si>
  <si>
    <t>ZUS</t>
  </si>
  <si>
    <t>Fundusz pracy</t>
  </si>
  <si>
    <t>Fundusz Pracy</t>
  </si>
  <si>
    <t>Różne działalność</t>
  </si>
  <si>
    <t>Wyd. nie zal. do wynagrodzeń</t>
  </si>
  <si>
    <t>Wybory do rad gmin</t>
  </si>
  <si>
    <t>Gospodarka gruntami i nieruchomoami</t>
  </si>
  <si>
    <t>Inwestycje - HSP</t>
  </si>
  <si>
    <t>Ochotnicze Straże Pożarne</t>
  </si>
  <si>
    <t>Zespoły ekonomiczno-administracyjne szkół</t>
  </si>
  <si>
    <t>Energia elektryczna,woda</t>
  </si>
  <si>
    <t>Swiadczenia społeczne</t>
  </si>
  <si>
    <t>Kolonie,obozy,dziecińce wiejskie</t>
  </si>
  <si>
    <t>FŚS</t>
  </si>
  <si>
    <t>Swietlice i kluby wiejskie</t>
  </si>
  <si>
    <t>Srodki  żywności</t>
  </si>
  <si>
    <t xml:space="preserve">Usługi </t>
  </si>
  <si>
    <t>Urzędy naczelnych organów władzy,kontroli,</t>
  </si>
  <si>
    <t>Wybory do rad Gmin</t>
  </si>
  <si>
    <t>Diaty radnych</t>
  </si>
  <si>
    <r>
      <t>1.</t>
    </r>
    <r>
      <rPr>
        <b/>
        <sz val="8"/>
        <rFont val="Arial CE"/>
        <family val="2"/>
      </rPr>
      <t>Zwiększyć plan dochodów budżetowych</t>
    </r>
  </si>
  <si>
    <r>
      <t>2.</t>
    </r>
    <r>
      <rPr>
        <b/>
        <sz val="8"/>
        <rFont val="Arial CE"/>
        <family val="2"/>
      </rPr>
      <t>Zmniejszyć plan dochodów budżetowych</t>
    </r>
  </si>
  <si>
    <t>Dofinansowanie zadań pozabudżetowych</t>
  </si>
  <si>
    <t xml:space="preserve"> Dofinansowanie zadań pozabudżetowych</t>
  </si>
  <si>
    <t>Podatek transportowy</t>
  </si>
  <si>
    <t>JEDNOSTKA  WYKONUJĄCA</t>
  </si>
  <si>
    <t>Drogi publiczne gminne</t>
  </si>
  <si>
    <t>Zajęciowej</t>
  </si>
  <si>
    <t>dożywianie dzieci</t>
  </si>
  <si>
    <t>2.Przedsiębiorstwo Gospodarki Komunalnej</t>
  </si>
  <si>
    <t>spółka z o.o w Choszcznie</t>
  </si>
  <si>
    <t xml:space="preserve">3.Miejsko - Gminny Ośrodek Pomocy Społecznej </t>
  </si>
  <si>
    <t>w Choszcznie</t>
  </si>
  <si>
    <t>w tym:</t>
  </si>
  <si>
    <t>JEDNOSTKA    WYKONUJĄCA</t>
  </si>
  <si>
    <t>inwestycje</t>
  </si>
  <si>
    <t>Gimnazjum</t>
  </si>
  <si>
    <t>dotacja</t>
  </si>
  <si>
    <t>zakupy inwestycyjne</t>
  </si>
  <si>
    <t>Szkoła Podstawowa nr 1 w Choszcznie</t>
  </si>
  <si>
    <t xml:space="preserve">z tego </t>
  </si>
  <si>
    <t>z tego</t>
  </si>
  <si>
    <t>Szkoła Podstawowa nr 3 w Choszcznie</t>
  </si>
  <si>
    <t>Dowożenie uczniów do szkół</t>
  </si>
  <si>
    <t>Przedszkola</t>
  </si>
  <si>
    <t xml:space="preserve">Warsztat Terapii Zajęciowej </t>
  </si>
  <si>
    <t>wynagrodzenia</t>
  </si>
  <si>
    <t>dodatkowe wynagrodzenie roczne</t>
  </si>
  <si>
    <t>nagrody i wydatki nie zaliczane do wynagrodzeń</t>
  </si>
  <si>
    <t>składki na ubezpieczenia społeczne</t>
  </si>
  <si>
    <t>składki na fundusz pracy</t>
  </si>
  <si>
    <t>odpisy na zakładowy fundusz świadczeń socjalnych</t>
  </si>
  <si>
    <t>3. Gimnazjum w Choszcznie</t>
  </si>
  <si>
    <t>Szkoła podstawowa w Suliszewie</t>
  </si>
  <si>
    <t>składki na ubezpieczenia społeczna</t>
  </si>
  <si>
    <t xml:space="preserve">5. Przedszkola w Choszcznie </t>
  </si>
  <si>
    <t>Publiczne Przedszkole nr 1</t>
  </si>
  <si>
    <t>Publiczne Przedszkole nr 2</t>
  </si>
  <si>
    <t>Publiczne Przedszkole Nr 4</t>
  </si>
  <si>
    <t xml:space="preserve">Publiczne Przedszkole Nr 5 </t>
  </si>
  <si>
    <t xml:space="preserve">1.Urząd Miejski w Choszcznie </t>
  </si>
  <si>
    <t>1. Urząd Miejski w Choszcznie w tym:</t>
  </si>
  <si>
    <t>2. Szkoły Podstawowe  Gminy Choszczno</t>
  </si>
  <si>
    <t xml:space="preserve">Swietlice dla uczniów i wychowanków </t>
  </si>
  <si>
    <t>na profilaktykę i rozwiązywanie problemów alkohol.</t>
  </si>
  <si>
    <t>4. Biuro Obsługi Szkół Samorządowych</t>
  </si>
  <si>
    <t>w Choszcznie w tym:</t>
  </si>
  <si>
    <t xml:space="preserve">z tego: </t>
  </si>
  <si>
    <t>z tego;</t>
  </si>
  <si>
    <t>z tego:</t>
  </si>
  <si>
    <t>różne opłaty i składki</t>
  </si>
  <si>
    <t>6.Miejsko-Gminny Ośrodek Pomocy Społecznej</t>
  </si>
  <si>
    <t>7.Warsztat Terapii Zajęciowej w Piaseczniku</t>
  </si>
  <si>
    <t>8. Centrum Rekreacyjno-Sportowe w Choszcznie</t>
  </si>
  <si>
    <t>Administracja publiczna</t>
  </si>
  <si>
    <t xml:space="preserve">Urzędy naczelnych organów władzy państwowej, </t>
  </si>
  <si>
    <t>kontroli i ochrony prawa oraz sądownictwa</t>
  </si>
  <si>
    <t>Bezpieczeństwo publiczne i ochrona przeciwpożarowa</t>
  </si>
  <si>
    <t>Dochody od osób prawnych, od osób fizycznych</t>
  </si>
  <si>
    <t>i od innych jednostek nie posiadających osobowości</t>
  </si>
  <si>
    <t>prawnej</t>
  </si>
  <si>
    <t>Gospodarka komunalna i ochrona środowiska</t>
  </si>
  <si>
    <t>Kultura i ochrona dziedzictwa narodowego</t>
  </si>
  <si>
    <t>075</t>
  </si>
  <si>
    <t>dochody z dzierżaw i najmu</t>
  </si>
  <si>
    <t>047</t>
  </si>
  <si>
    <t>049</t>
  </si>
  <si>
    <t>wieczyste użytkowanie</t>
  </si>
  <si>
    <t>076</t>
  </si>
  <si>
    <t>077</t>
  </si>
  <si>
    <t>091</t>
  </si>
  <si>
    <t>przekształcenie użytkowania wieczystego</t>
  </si>
  <si>
    <t>odpłatne nabycie prawa własnośći</t>
  </si>
  <si>
    <t>odsetki</t>
  </si>
  <si>
    <t>dotacje celowe</t>
  </si>
  <si>
    <t>Urzędy gmin (miast i miast na prawach powiatu)</t>
  </si>
  <si>
    <t>083</t>
  </si>
  <si>
    <t>wpływy z usług</t>
  </si>
  <si>
    <t>048</t>
  </si>
  <si>
    <t>092</t>
  </si>
  <si>
    <t>097</t>
  </si>
  <si>
    <t>wpływy z różnych dochodów</t>
  </si>
  <si>
    <t>dotacja celowa</t>
  </si>
  <si>
    <t>Straż Miejska</t>
  </si>
  <si>
    <t>057</t>
  </si>
  <si>
    <t>grzywny mandaty</t>
  </si>
  <si>
    <t>Wpływy z podatku dochodowego od osób fizycznych</t>
  </si>
  <si>
    <t>031</t>
  </si>
  <si>
    <t>karta podatkowa</t>
  </si>
  <si>
    <t>Wpływy z podatku rolnego, podatku leśnego, podatku od</t>
  </si>
  <si>
    <t>czynności cywilnoprawnych oraz podatków i opłat lokalnych</t>
  </si>
  <si>
    <t>od osób prawnych i innych jednostek organizacyjnych</t>
  </si>
  <si>
    <t>podatek od nieruchomości</t>
  </si>
  <si>
    <t>032</t>
  </si>
  <si>
    <t>podatek rolny</t>
  </si>
  <si>
    <t>033</t>
  </si>
  <si>
    <t>podatek leśny</t>
  </si>
  <si>
    <t>034</t>
  </si>
  <si>
    <t>podatek od środków transportowych</t>
  </si>
  <si>
    <t>050</t>
  </si>
  <si>
    <t>podatek od czynności cywilnoprawnych</t>
  </si>
  <si>
    <t>spadków i darowizn, podatku od czynności cywilnoprawnych</t>
  </si>
  <si>
    <t>036</t>
  </si>
  <si>
    <t>podatek od spadków i darowizn</t>
  </si>
  <si>
    <t>037</t>
  </si>
  <si>
    <t>podatek od posiadania psów</t>
  </si>
  <si>
    <t>043</t>
  </si>
  <si>
    <t>opłata targowa</t>
  </si>
  <si>
    <t>056</t>
  </si>
  <si>
    <t>zaległy podatek transportowy</t>
  </si>
  <si>
    <t>041</t>
  </si>
  <si>
    <t xml:space="preserve">Wpływy z różnych rozliczeń </t>
  </si>
  <si>
    <t>046</t>
  </si>
  <si>
    <t>opłata eksploatacyjna</t>
  </si>
  <si>
    <t>Udziały gmin w podatkach stanowiących dochód budżetu</t>
  </si>
  <si>
    <t>państwa</t>
  </si>
  <si>
    <t>001</t>
  </si>
  <si>
    <t>002</t>
  </si>
  <si>
    <t>podatek dochodowy od osób fizycznych</t>
  </si>
  <si>
    <t>podatek dochodowy od osób prawnych</t>
  </si>
  <si>
    <t>Część oświatowa subwencji ogólnej dla jednostek samorządu</t>
  </si>
  <si>
    <t>terytorialnego</t>
  </si>
  <si>
    <t>Część podstawowa subwencji ogólnej dla  gmin</t>
  </si>
  <si>
    <t>Część rekompensująca subwencji ogólnej dla gmin</t>
  </si>
  <si>
    <t>a)dochody utracone w związku z częściową likwidacją</t>
  </si>
  <si>
    <t xml:space="preserve">   podatku od środków transportowych</t>
  </si>
  <si>
    <t xml:space="preserve">b)dochody z tytułu ulg i zwolnień ustawowych w podatku </t>
  </si>
  <si>
    <t xml:space="preserve">    rolnym, leśnym, zakładów pracy chronionej  </t>
  </si>
  <si>
    <t>dotacja celowa - Fundusz świadczeń socjalnych Nauczycieli</t>
  </si>
  <si>
    <t>(emerytów i rencistów)</t>
  </si>
  <si>
    <t xml:space="preserve">dotacja z PFRON na funkcjonowanie Warsztatu Terapii </t>
  </si>
  <si>
    <t>Ośrodki wsparcia</t>
  </si>
  <si>
    <t xml:space="preserve">Zasiłki i pomoc w naturze oraz składki na ubezpieczenia </t>
  </si>
  <si>
    <t>społeczne i zdrowotne</t>
  </si>
  <si>
    <t xml:space="preserve">Dodatki mieszkaniowe </t>
  </si>
  <si>
    <t>Zasiłki rodzinne, pielęgnacyjne i wychowawcze</t>
  </si>
  <si>
    <t>Ośrodki pomocy społecznej</t>
  </si>
  <si>
    <t>Usługi opiekuńcze i specjalistyczne usługi opiekuńcze</t>
  </si>
  <si>
    <t>dotacja - usługi opiekuńcze</t>
  </si>
  <si>
    <t xml:space="preserve">Oświetlenie ulic, placów i dróg </t>
  </si>
  <si>
    <t>wpływy z innych lokalnych opłat</t>
  </si>
  <si>
    <t>Uslugi opiekuńcze i specjalistyczne usługi opiekuńcze</t>
  </si>
  <si>
    <t>Obiekty sportowe</t>
  </si>
  <si>
    <t>4.Kryta pływalnia "Wodny Raj" w Choszcznie</t>
  </si>
  <si>
    <t>Rolnictwo i łowiectwo</t>
  </si>
  <si>
    <t>010</t>
  </si>
  <si>
    <t>01003</t>
  </si>
  <si>
    <t>01008</t>
  </si>
  <si>
    <t>01095</t>
  </si>
  <si>
    <t>Transport i łączność</t>
  </si>
  <si>
    <t xml:space="preserve">Gospodarka gruntami i nieruchomościami </t>
  </si>
  <si>
    <t>Działalność usługowa</t>
  </si>
  <si>
    <t>Plany zagospodarowania przestrzennego</t>
  </si>
  <si>
    <t>Urzędy naczelnych organów władzy państwowej</t>
  </si>
  <si>
    <t>Obsługa długu publicznego</t>
  </si>
  <si>
    <t>Obsługa papierów wartościowych i kredytów</t>
  </si>
  <si>
    <t>jednostek samorządu terytorialnego</t>
  </si>
  <si>
    <t>Rezerwy ogólne i celowe</t>
  </si>
  <si>
    <t>Edukacyjna opieka wychowawcze</t>
  </si>
  <si>
    <t>Kolonie i obozy oraz inne formy wypoczynku dzieci i</t>
  </si>
  <si>
    <t>młodzieży szkolnej</t>
  </si>
  <si>
    <t>Oczyszczanie miast i wsi</t>
  </si>
  <si>
    <t xml:space="preserve">Utrzymanie zieleni w miastach i gminach </t>
  </si>
  <si>
    <t>Oświetlenie ulic, placów i dróg</t>
  </si>
  <si>
    <t>Biblioteka</t>
  </si>
  <si>
    <t>Ochrona i konserwacja zabytków</t>
  </si>
  <si>
    <t xml:space="preserve">zakup usług pozostałych </t>
  </si>
  <si>
    <t>zakup usług pozostałych</t>
  </si>
  <si>
    <t>zakup materiałów i wyposażenia</t>
  </si>
  <si>
    <t>nagrody i wydatki osobowe nie zaliczone do wynagrodzeń</t>
  </si>
  <si>
    <t>wynagrodzenia osobowe</t>
  </si>
  <si>
    <t>zakup materiałów i wyposażania</t>
  </si>
  <si>
    <t>zakup energii</t>
  </si>
  <si>
    <t>różne wydatki na rzecz osób fizycznych</t>
  </si>
  <si>
    <t>wynagrodzenia agencyjno-prowizyjne</t>
  </si>
  <si>
    <t>podróże służbowe krajowe</t>
  </si>
  <si>
    <t>podróże służbowe zagraniczne</t>
  </si>
  <si>
    <t>współpraca z zagranicą</t>
  </si>
  <si>
    <t>przeciwdziałanie bezrobociu</t>
  </si>
  <si>
    <t>wydatki sołectw i osiedli</t>
  </si>
  <si>
    <t>promocja gminy</t>
  </si>
  <si>
    <t>wpłaty gmin na rzecz innych związków "POMERANIA"</t>
  </si>
  <si>
    <t>odsetki od kredytów i pożyczek</t>
  </si>
  <si>
    <t>Fundusz Świadczeń Socjalnych dla emerytów nauczycieli</t>
  </si>
  <si>
    <t>dotacja na rzecz fundacji Wyższej Szkoły Zawodowej</t>
  </si>
  <si>
    <t>Przeciwdziałanie alkoholizmowi w tym:</t>
  </si>
  <si>
    <t>Pozostałe usługi z przeznaczeniem na:</t>
  </si>
  <si>
    <t>usługi świadczone przez Choszczeński Dom Kultury</t>
  </si>
  <si>
    <t>na organizację wypoczynku letniego i zimowego oraz dziecińców</t>
  </si>
  <si>
    <t>wiejskich</t>
  </si>
  <si>
    <t>usługi świadczone przez kluby sportowe w tym:</t>
  </si>
  <si>
    <t>MKS "Piast" Choszczno</t>
  </si>
  <si>
    <t>KS "Woda" Rzecko</t>
  </si>
  <si>
    <t xml:space="preserve">zakup materiałów i wyposażenia - komisja </t>
  </si>
  <si>
    <t>usługi pozostałe - komisja</t>
  </si>
  <si>
    <t>sołectwa i osiedla w tym:</t>
  </si>
  <si>
    <t>energia, woda, gaz - targowisko</t>
  </si>
  <si>
    <t>zakup materiałów - targowisko</t>
  </si>
  <si>
    <t>zakup materiałów</t>
  </si>
  <si>
    <t>dotacja - ChDK</t>
  </si>
  <si>
    <t>dotacja dla klubów sportowych</t>
  </si>
  <si>
    <t>energia, woda, gaz</t>
  </si>
  <si>
    <t>składka na fundusz pracy</t>
  </si>
  <si>
    <t>zakup pomocy naukowych</t>
  </si>
  <si>
    <t>zakup usług remontowych</t>
  </si>
  <si>
    <t>odpis na fundusz socjalny</t>
  </si>
  <si>
    <t>zakup środków żywności</t>
  </si>
  <si>
    <t>Zasiłki i pomoc w naturze oraz składki na ubezpieczemia</t>
  </si>
  <si>
    <t>świadczenie społeczne</t>
  </si>
  <si>
    <t>9. Kryta Pływalnia "Wodny Raj" w Choszcznie</t>
  </si>
  <si>
    <t xml:space="preserve">Obiekty sportowe </t>
  </si>
  <si>
    <t xml:space="preserve"> pozostałe odsetki</t>
  </si>
  <si>
    <t>035</t>
  </si>
  <si>
    <t xml:space="preserve">             </t>
  </si>
  <si>
    <t>Budowa i utrzymanie  urządzeń melioracji wodnych</t>
  </si>
  <si>
    <t>Świetlice szkolne</t>
  </si>
  <si>
    <t>na bieżące wydatki szkoły</t>
  </si>
  <si>
    <t>zakup materiałów i wyposażenia -nagrody na zawody sportowe</t>
  </si>
  <si>
    <t>nagrody i wyd. nie zaliczane do wyn. pomoc finans. sportowcom</t>
  </si>
  <si>
    <t xml:space="preserve">na bieżące wydatki Gimnazjum </t>
  </si>
  <si>
    <t>na świetlice szkolne</t>
  </si>
  <si>
    <t xml:space="preserve">Przeciwdziałanie alkoholizmowi </t>
  </si>
  <si>
    <t xml:space="preserve">-na prowadzenie programów profilaktycznych </t>
  </si>
  <si>
    <t xml:space="preserve"> rozwiązywania problemów alkoh. dla młodzieży i dzieci</t>
  </si>
  <si>
    <t xml:space="preserve">prowadzone przez Miejsko-Gminny Ośrodek Pomocy </t>
  </si>
  <si>
    <t>Społecznej w Choszcznie w tym:</t>
  </si>
  <si>
    <t xml:space="preserve">-wypoczynek dla dzieci z rodzin zagrożonych, patologią -  </t>
  </si>
  <si>
    <t xml:space="preserve"> inicjatywy z zakresu profilaktyki i przwciw. Alkoholizmowi</t>
  </si>
  <si>
    <t>-dożywianie dzieci z rodzin zagrożonych patologią</t>
  </si>
  <si>
    <t>-działalność świetlicy funkcjonującej   przy Ośrodku  Wspierania</t>
  </si>
  <si>
    <t xml:space="preserve"> Rodziny w Korytowie</t>
  </si>
  <si>
    <t>Zatrudnienie (1/2 etatu) konsultanta w Punkcie Informacyjno-</t>
  </si>
  <si>
    <t>Konsultacyjnym,zakup materiałów i doposaż. Punktu</t>
  </si>
  <si>
    <t xml:space="preserve"> świadczenia społeczne - dopłata do wyżwienia w szkołach</t>
  </si>
  <si>
    <t>01030</t>
  </si>
  <si>
    <t>Izby rolnicze</t>
  </si>
  <si>
    <t>Cmentarze</t>
  </si>
  <si>
    <t xml:space="preserve">kontroli i ochrony prawa </t>
  </si>
  <si>
    <t xml:space="preserve">Składki na ubezpieczenie zdrowotne opłacane za osoby </t>
  </si>
  <si>
    <t>pobierające niektóre świadczenia z pomocy społecznej</t>
  </si>
  <si>
    <t xml:space="preserve">społeczne </t>
  </si>
  <si>
    <t>ulic których Gmina nie jest właścicielem</t>
  </si>
  <si>
    <t>Turystyka</t>
  </si>
  <si>
    <t xml:space="preserve">inwestycje - Osada Raduń </t>
  </si>
  <si>
    <t>dotacja celowa na utrzymanie cmentarza wojennego</t>
  </si>
  <si>
    <t>zakup materiałów i wyposażenia przez Miejską Bibliotekę Publiczną</t>
  </si>
  <si>
    <t>zakup materiałów i wyposażenia - nagrody w konkursach szkolnych</t>
  </si>
  <si>
    <t xml:space="preserve">Składki na ubezpieczenia zdrowotne opłacane za osoby </t>
  </si>
  <si>
    <t xml:space="preserve">Składki na ubezpieczenia zdrowotne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</si>
  <si>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</si>
  <si>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oraz podatków i opłat lokalnych od osób fizycznych</t>
  </si>
  <si>
    <t>Wpływy z innych opłat stanowiących dochody jednostek</t>
  </si>
  <si>
    <t>Urzędy gmin(miast i miast na prawach powiatu)</t>
  </si>
  <si>
    <t>Pobór podatków, opłat i niepodatkowych należności budżetowych</t>
  </si>
  <si>
    <t>na przedszkole przy szkole podstawowej w Korytowie</t>
  </si>
  <si>
    <t>samorządu terytorialnego na podstawie ustaw</t>
  </si>
  <si>
    <t>045</t>
  </si>
  <si>
    <t>wpływy z opłaty skarbowej</t>
  </si>
  <si>
    <t>wpływy z opłaty administracyjnej za czynności urzędowe</t>
  </si>
  <si>
    <t>wpływy z opłat za czynności urzędowe</t>
  </si>
  <si>
    <t>292-1</t>
  </si>
  <si>
    <t>292-2</t>
  </si>
  <si>
    <t>Zespoły ekonomiczno - administracyjne szkół</t>
  </si>
  <si>
    <t>Edukacyjna opieka wychowawcza</t>
  </si>
  <si>
    <t>Pozostała działalalność</t>
  </si>
  <si>
    <t xml:space="preserve">wpływy z różnych dochodów -zwrot środków za sprzątanie </t>
  </si>
  <si>
    <t>dotacje celowe otrzymane z budżetu państwa na inwestycje</t>
  </si>
  <si>
    <t>- Powiatowy Fundusz Ochrony Środowiska i Gospodarki Wodnej</t>
  </si>
  <si>
    <t>Kanalizacja ulic Promenady - Kościuszki</t>
  </si>
  <si>
    <t>609</t>
  </si>
  <si>
    <t>dotacje celowe otrzymane ze środków specjalnych, inwestycje</t>
  </si>
  <si>
    <t>MENIS, przebudowa budynku socjalno - klubowego przy Stadionie Miejskim</t>
  </si>
  <si>
    <t>PLAN DOCHODÓW BUDŻETOWYCH NA ROK 2003</t>
  </si>
  <si>
    <t>PLAN WYDATKÓW BUDŻETOWYCH NA ROK 2003</t>
  </si>
  <si>
    <t>wpłaty gmin na rzecz izb rolniczych</t>
  </si>
  <si>
    <t>inwestycje, dokumentacja ulicy Boh. Warszawy</t>
  </si>
  <si>
    <t>4300 - 1</t>
  </si>
  <si>
    <t>4300 - 2</t>
  </si>
  <si>
    <t>zakup usług pozostałych, cmentarz wojenny</t>
  </si>
  <si>
    <t>zakup usług pozostałych, cmentarz komunalny</t>
  </si>
  <si>
    <t>poszerzanie cmentarza komunalnego</t>
  </si>
  <si>
    <t>Rady gmin (miast i miast na prawach powiatu))</t>
  </si>
  <si>
    <t>4210 - 1</t>
  </si>
  <si>
    <t>4210 - 2</t>
  </si>
  <si>
    <t>4300 - 3</t>
  </si>
  <si>
    <t>4300 - 4</t>
  </si>
  <si>
    <t>modernizacja remizy w Korytowie</t>
  </si>
  <si>
    <t>Zadania ratownictwa górskiego i wodnego</t>
  </si>
  <si>
    <t>4260 - 1</t>
  </si>
  <si>
    <t>6050 - 1</t>
  </si>
  <si>
    <t>6050 - 2</t>
  </si>
  <si>
    <t>6050 - 3</t>
  </si>
  <si>
    <t>inwestycje - Barbakan</t>
  </si>
  <si>
    <t>3020 - 2</t>
  </si>
  <si>
    <t xml:space="preserve">6050 -2 </t>
  </si>
  <si>
    <t>4300 - 40</t>
  </si>
  <si>
    <t xml:space="preserve">zakup usług pozostałych, dofinans. imprez i zawodów sport. </t>
  </si>
  <si>
    <t>inwestycje,kanalizacja sanitarna</t>
  </si>
  <si>
    <t>inwestycje,gazyfikacja</t>
  </si>
  <si>
    <t>inwestycje, promenada</t>
  </si>
  <si>
    <t xml:space="preserve">Domy ośrodki kultury, świetlice i kluby </t>
  </si>
  <si>
    <t>na świetlicę przy Szkole Podstawowej nr 3 w Choszcznie</t>
  </si>
  <si>
    <t>na świetlicę przy Szkole Podstawowej nr 1</t>
  </si>
  <si>
    <t>Szkoła Podstawowa w Zamęcinie</t>
  </si>
  <si>
    <t>Przedszkole przy Szkole Podstawowej w Zamęcinie</t>
  </si>
  <si>
    <t>Szkoła Podstawowa w Sławęcinie</t>
  </si>
  <si>
    <t>na przedszkole przy Szkole Podstawowej w Sławęcinie</t>
  </si>
  <si>
    <t>na przedszkole przy Szkole Podstawowej w Suliszewie</t>
  </si>
  <si>
    <t>Szkoła Podstawowa w Korytowie</t>
  </si>
  <si>
    <t>inwestycje, zakup zestawów komputerowych</t>
  </si>
  <si>
    <t>Zatrudnienie (1/2 etatu) opiekuna świetlicy socjoterapeutycznej</t>
  </si>
  <si>
    <t>Dokształcanie i doskonalenie nauczycieli</t>
  </si>
  <si>
    <t>Inwestycje, szkoła w Korytowie</t>
  </si>
  <si>
    <t>inwestycje, sala gimnastyczna w Sławęcinie</t>
  </si>
  <si>
    <t>Gimnazja</t>
  </si>
  <si>
    <t>inwestycje, Budowa hali sportowej dla Gimnazjum</t>
  </si>
  <si>
    <t>dotacja podmiotowa z budżetu, WOPR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</si>
</sst>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\ mmmm\,\ yyyy"/>
    <numFmt numFmtId="165" formatCode="d/m/yy\ h:mm\ AM/PM"/>
  </numFmts>
  <fonts count="13">
    <font>
      <sz val="8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9"/>
      <name val="Arial CE"/>
      <family val="2"/>
    </font>
    <font>
      <b/>
      <sz val="8"/>
      <name val="Arial CE"/>
      <family val="0"/>
    </font>
    <font>
      <b/>
      <sz val="9"/>
      <name val="Arial CE"/>
      <family val="0"/>
    </font>
    <font>
      <b/>
      <sz val="10"/>
      <color indexed="17"/>
      <name val="Arial CE"/>
      <family val="2"/>
    </font>
    <font>
      <b/>
      <u val="single"/>
      <sz val="9"/>
      <name val="Arial CE"/>
      <family val="2"/>
    </font>
    <font>
      <b/>
      <u val="single"/>
      <sz val="10"/>
      <name val="Arial CE"/>
      <family val="2"/>
    </font>
    <font>
      <i/>
      <sz val="8"/>
      <name val="Arial CE"/>
      <family val="2"/>
    </font>
    <font>
      <b/>
      <u val="single"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6" fillId="0" borderId="3" xfId="0" applyFont="1" applyBorder="1" applyAlignment="1">
      <alignment horizontal="centerContinuous"/>
    </xf>
    <xf numFmtId="0" fontId="0" fillId="0" borderId="2" xfId="0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4" fontId="0" fillId="0" borderId="5" xfId="0" applyNumberFormat="1" applyBorder="1" applyAlignment="1">
      <alignment/>
    </xf>
    <xf numFmtId="4" fontId="0" fillId="0" borderId="2" xfId="0" applyNumberFormat="1" applyBorder="1" applyAlignment="1">
      <alignment/>
    </xf>
    <xf numFmtId="0" fontId="7" fillId="2" borderId="4" xfId="0" applyFont="1" applyFill="1" applyBorder="1" applyAlignment="1">
      <alignment/>
    </xf>
    <xf numFmtId="0" fontId="6" fillId="0" borderId="5" xfId="0" applyFont="1" applyBorder="1" applyAlignment="1">
      <alignment/>
    </xf>
    <xf numFmtId="4" fontId="6" fillId="0" borderId="5" xfId="0" applyNumberFormat="1" applyFont="1" applyBorder="1" applyAlignment="1">
      <alignment/>
    </xf>
    <xf numFmtId="4" fontId="0" fillId="0" borderId="5" xfId="0" applyNumberFormat="1" applyFont="1" applyBorder="1" applyAlignment="1">
      <alignment/>
    </xf>
    <xf numFmtId="0" fontId="7" fillId="2" borderId="4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4" fontId="7" fillId="2" borderId="4" xfId="0" applyNumberFormat="1" applyFont="1" applyFill="1" applyBorder="1" applyAlignment="1">
      <alignment/>
    </xf>
    <xf numFmtId="4" fontId="7" fillId="2" borderId="5" xfId="0" applyNumberFormat="1" applyFont="1" applyFill="1" applyBorder="1" applyAlignment="1">
      <alignment/>
    </xf>
    <xf numFmtId="0" fontId="6" fillId="0" borderId="5" xfId="0" applyFont="1" applyBorder="1" applyAlignment="1">
      <alignment/>
    </xf>
    <xf numFmtId="0" fontId="6" fillId="0" borderId="2" xfId="0" applyFont="1" applyBorder="1" applyAlignment="1">
      <alignment/>
    </xf>
    <xf numFmtId="0" fontId="7" fillId="2" borderId="5" xfId="0" applyFont="1" applyFill="1" applyBorder="1" applyAlignment="1">
      <alignment/>
    </xf>
    <xf numFmtId="4" fontId="7" fillId="2" borderId="4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5" xfId="0" applyFill="1" applyBorder="1" applyAlignment="1">
      <alignment/>
    </xf>
    <xf numFmtId="0" fontId="0" fillId="0" borderId="2" xfId="0" applyFill="1" applyBorder="1" applyAlignment="1">
      <alignment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8" fillId="3" borderId="6" xfId="0" applyFont="1" applyFill="1" applyBorder="1" applyAlignment="1">
      <alignment horizontal="center"/>
    </xf>
    <xf numFmtId="4" fontId="8" fillId="3" borderId="6" xfId="0" applyNumberFormat="1" applyFont="1" applyFill="1" applyBorder="1" applyAlignment="1">
      <alignment/>
    </xf>
    <xf numFmtId="4" fontId="0" fillId="0" borderId="1" xfId="0" applyNumberFormat="1" applyBorder="1" applyAlignment="1">
      <alignment/>
    </xf>
    <xf numFmtId="0" fontId="0" fillId="0" borderId="7" xfId="0" applyBorder="1" applyAlignment="1">
      <alignment horizontal="center"/>
    </xf>
    <xf numFmtId="0" fontId="5" fillId="0" borderId="8" xfId="0" applyFont="1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7" fillId="2" borderId="8" xfId="0" applyFont="1" applyFill="1" applyBorder="1" applyAlignment="1">
      <alignment horizontal="centerContinuous"/>
    </xf>
    <xf numFmtId="0" fontId="0" fillId="0" borderId="5" xfId="0" applyBorder="1" applyAlignment="1" quotePrefix="1">
      <alignment/>
    </xf>
    <xf numFmtId="0" fontId="0" fillId="0" borderId="2" xfId="0" applyBorder="1" applyAlignment="1" quotePrefix="1">
      <alignment/>
    </xf>
    <xf numFmtId="0" fontId="0" fillId="0" borderId="5" xfId="0" applyFont="1" applyBorder="1" applyAlignment="1">
      <alignment/>
    </xf>
    <xf numFmtId="4" fontId="0" fillId="0" borderId="2" xfId="0" applyNumberFormat="1" applyFont="1" applyBorder="1" applyAlignment="1">
      <alignment/>
    </xf>
    <xf numFmtId="0" fontId="0" fillId="0" borderId="1" xfId="0" applyBorder="1" applyAlignment="1" quotePrefix="1">
      <alignment/>
    </xf>
    <xf numFmtId="4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9" xfId="0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2" borderId="4" xfId="0" applyFont="1" applyFill="1" applyBorder="1" applyAlignment="1">
      <alignment/>
    </xf>
    <xf numFmtId="0" fontId="6" fillId="0" borderId="5" xfId="0" applyFont="1" applyBorder="1" applyAlignment="1">
      <alignment/>
    </xf>
    <xf numFmtId="0" fontId="6" fillId="0" borderId="2" xfId="0" applyFont="1" applyBorder="1" applyAlignment="1">
      <alignment/>
    </xf>
    <xf numFmtId="0" fontId="7" fillId="2" borderId="5" xfId="0" applyFont="1" applyFill="1" applyBorder="1" applyAlignment="1">
      <alignment/>
    </xf>
    <xf numFmtId="0" fontId="6" fillId="0" borderId="1" xfId="0" applyFont="1" applyBorder="1" applyAlignment="1">
      <alignment/>
    </xf>
    <xf numFmtId="0" fontId="7" fillId="2" borderId="8" xfId="0" applyFont="1" applyFill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5" fillId="2" borderId="8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4" fontId="0" fillId="0" borderId="5" xfId="0" applyNumberFormat="1" applyBorder="1" applyAlignment="1" applyProtection="1">
      <alignment/>
      <protection locked="0"/>
    </xf>
    <xf numFmtId="4" fontId="0" fillId="0" borderId="5" xfId="0" applyNumberFormat="1" applyFont="1" applyBorder="1" applyAlignment="1" applyProtection="1">
      <alignment/>
      <protection locked="0"/>
    </xf>
    <xf numFmtId="4" fontId="0" fillId="0" borderId="2" xfId="0" applyNumberFormat="1" applyBorder="1" applyAlignment="1" applyProtection="1">
      <alignment/>
      <protection locked="0"/>
    </xf>
    <xf numFmtId="4" fontId="6" fillId="0" borderId="5" xfId="0" applyNumberFormat="1" applyFont="1" applyBorder="1" applyAlignment="1" applyProtection="1">
      <alignment/>
      <protection locked="0"/>
    </xf>
    <xf numFmtId="4" fontId="0" fillId="0" borderId="1" xfId="0" applyNumberFormat="1" applyFont="1" applyBorder="1" applyAlignment="1" applyProtection="1">
      <alignment/>
      <protection locked="0"/>
    </xf>
    <xf numFmtId="4" fontId="0" fillId="0" borderId="1" xfId="0" applyNumberFormat="1" applyBorder="1" applyAlignment="1" applyProtection="1">
      <alignment/>
      <protection locked="0"/>
    </xf>
    <xf numFmtId="0" fontId="0" fillId="0" borderId="3" xfId="0" applyFont="1" applyBorder="1" applyAlignment="1">
      <alignment horizontal="right"/>
    </xf>
    <xf numFmtId="0" fontId="6" fillId="0" borderId="9" xfId="0" applyFont="1" applyBorder="1" applyAlignment="1">
      <alignment/>
    </xf>
    <xf numFmtId="4" fontId="0" fillId="0" borderId="5" xfId="0" applyNumberFormat="1" applyFont="1" applyBorder="1" applyAlignment="1" applyProtection="1">
      <alignment/>
      <protection locked="0"/>
    </xf>
    <xf numFmtId="4" fontId="0" fillId="0" borderId="3" xfId="0" applyNumberFormat="1" applyBorder="1" applyAlignment="1" applyProtection="1">
      <alignment/>
      <protection locked="0"/>
    </xf>
    <xf numFmtId="4" fontId="0" fillId="0" borderId="1" xfId="0" applyNumberFormat="1" applyFont="1" applyBorder="1" applyAlignment="1" applyProtection="1">
      <alignment/>
      <protection locked="0"/>
    </xf>
    <xf numFmtId="0" fontId="8" fillId="3" borderId="2" xfId="0" applyFont="1" applyFill="1" applyBorder="1" applyAlignment="1">
      <alignment horizontal="center"/>
    </xf>
    <xf numFmtId="4" fontId="8" fillId="3" borderId="2" xfId="0" applyNumberFormat="1" applyFont="1" applyFill="1" applyBorder="1" applyAlignment="1">
      <alignment/>
    </xf>
    <xf numFmtId="0" fontId="0" fillId="0" borderId="3" xfId="0" applyFont="1" applyBorder="1" applyAlignment="1">
      <alignment/>
    </xf>
    <xf numFmtId="0" fontId="7" fillId="2" borderId="4" xfId="0" applyFont="1" applyFill="1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0" fontId="6" fillId="0" borderId="0" xfId="0" applyFont="1" applyAlignment="1">
      <alignment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7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Continuous"/>
    </xf>
    <xf numFmtId="0" fontId="7" fillId="2" borderId="5" xfId="0" applyFont="1" applyFill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Continuous"/>
    </xf>
    <xf numFmtId="0" fontId="0" fillId="0" borderId="1" xfId="0" applyFont="1" applyBorder="1" applyAlignment="1">
      <alignment horizontal="centerContinuous"/>
    </xf>
    <xf numFmtId="4" fontId="0" fillId="0" borderId="5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6" fillId="0" borderId="5" xfId="0" applyNumberFormat="1" applyFont="1" applyBorder="1" applyAlignment="1" applyProtection="1">
      <alignment/>
      <protection locked="0"/>
    </xf>
    <xf numFmtId="4" fontId="6" fillId="0" borderId="5" xfId="0" applyNumberFormat="1" applyFont="1" applyBorder="1" applyAlignment="1">
      <alignment/>
    </xf>
    <xf numFmtId="0" fontId="7" fillId="0" borderId="5" xfId="0" applyFont="1" applyBorder="1" applyAlignment="1">
      <alignment horizontal="left"/>
    </xf>
    <xf numFmtId="0" fontId="5" fillId="0" borderId="2" xfId="0" applyFont="1" applyBorder="1" applyAlignment="1">
      <alignment horizontal="centerContinuous"/>
    </xf>
    <xf numFmtId="0" fontId="7" fillId="0" borderId="5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center"/>
    </xf>
    <xf numFmtId="4" fontId="6" fillId="0" borderId="5" xfId="0" applyNumberFormat="1" applyFont="1" applyFill="1" applyBorder="1" applyAlignment="1" applyProtection="1">
      <alignment/>
      <protection locked="0"/>
    </xf>
    <xf numFmtId="0" fontId="7" fillId="0" borderId="5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4" fontId="7" fillId="2" borderId="6" xfId="0" applyNumberFormat="1" applyFont="1" applyFill="1" applyBorder="1" applyAlignment="1">
      <alignment/>
    </xf>
    <xf numFmtId="0" fontId="0" fillId="0" borderId="5" xfId="0" applyFont="1" applyFill="1" applyBorder="1" applyAlignment="1">
      <alignment/>
    </xf>
    <xf numFmtId="4" fontId="6" fillId="0" borderId="5" xfId="0" applyNumberFormat="1" applyFont="1" applyFill="1" applyBorder="1" applyAlignment="1">
      <alignment/>
    </xf>
    <xf numFmtId="4" fontId="0" fillId="0" borderId="5" xfId="0" applyNumberFormat="1" applyFont="1" applyFill="1" applyBorder="1" applyAlignment="1">
      <alignment/>
    </xf>
    <xf numFmtId="0" fontId="6" fillId="0" borderId="1" xfId="0" applyFont="1" applyBorder="1" applyAlignment="1">
      <alignment horizontal="right"/>
    </xf>
    <xf numFmtId="0" fontId="4" fillId="0" borderId="5" xfId="0" applyFont="1" applyBorder="1" applyAlignment="1">
      <alignment/>
    </xf>
    <xf numFmtId="0" fontId="1" fillId="0" borderId="5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10" fillId="0" borderId="5" xfId="0" applyFont="1" applyBorder="1" applyAlignment="1">
      <alignment/>
    </xf>
    <xf numFmtId="4" fontId="10" fillId="0" borderId="5" xfId="0" applyNumberFormat="1" applyFont="1" applyBorder="1" applyAlignment="1" applyProtection="1">
      <alignment/>
      <protection locked="0"/>
    </xf>
    <xf numFmtId="0" fontId="0" fillId="0" borderId="0" xfId="0" applyFill="1" applyAlignment="1">
      <alignment/>
    </xf>
    <xf numFmtId="0" fontId="7" fillId="0" borderId="5" xfId="0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4" fontId="7" fillId="0" borderId="5" xfId="0" applyNumberFormat="1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4" fontId="6" fillId="0" borderId="1" xfId="0" applyNumberFormat="1" applyFont="1" applyBorder="1" applyAlignment="1">
      <alignment/>
    </xf>
    <xf numFmtId="0" fontId="10" fillId="0" borderId="5" xfId="0" applyFont="1" applyBorder="1" applyAlignment="1">
      <alignment horizontal="left"/>
    </xf>
    <xf numFmtId="4" fontId="10" fillId="0" borderId="5" xfId="0" applyNumberFormat="1" applyFont="1" applyBorder="1" applyAlignment="1">
      <alignment horizontal="center"/>
    </xf>
    <xf numFmtId="0" fontId="7" fillId="2" borderId="4" xfId="0" applyFont="1" applyFill="1" applyBorder="1" applyAlignment="1">
      <alignment horizontal="right"/>
    </xf>
    <xf numFmtId="0" fontId="10" fillId="0" borderId="5" xfId="0" applyFont="1" applyFill="1" applyBorder="1" applyAlignment="1">
      <alignment horizontal="left"/>
    </xf>
    <xf numFmtId="0" fontId="10" fillId="0" borderId="5" xfId="0" applyFont="1" applyFill="1" applyBorder="1" applyAlignment="1">
      <alignment/>
    </xf>
    <xf numFmtId="4" fontId="10" fillId="0" borderId="5" xfId="0" applyNumberFormat="1" applyFont="1" applyFill="1" applyBorder="1" applyAlignment="1" applyProtection="1">
      <alignment/>
      <protection locked="0"/>
    </xf>
    <xf numFmtId="0" fontId="6" fillId="0" borderId="2" xfId="0" applyFont="1" applyBorder="1" applyAlignment="1">
      <alignment/>
    </xf>
    <xf numFmtId="0" fontId="5" fillId="2" borderId="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4" fontId="11" fillId="0" borderId="5" xfId="0" applyNumberFormat="1" applyFont="1" applyBorder="1" applyAlignment="1" applyProtection="1">
      <alignment/>
      <protection locked="0"/>
    </xf>
    <xf numFmtId="4" fontId="11" fillId="0" borderId="5" xfId="0" applyNumberFormat="1" applyFont="1" applyBorder="1" applyAlignment="1">
      <alignment/>
    </xf>
    <xf numFmtId="0" fontId="6" fillId="0" borderId="5" xfId="0" applyFont="1" applyBorder="1" applyAlignment="1" quotePrefix="1">
      <alignment/>
    </xf>
    <xf numFmtId="0" fontId="9" fillId="0" borderId="5" xfId="0" applyFont="1" applyBorder="1" applyAlignment="1">
      <alignment/>
    </xf>
    <xf numFmtId="4" fontId="9" fillId="0" borderId="5" xfId="0" applyNumberFormat="1" applyFont="1" applyBorder="1" applyAlignment="1" applyProtection="1">
      <alignment/>
      <protection locked="0"/>
    </xf>
    <xf numFmtId="0" fontId="0" fillId="0" borderId="1" xfId="0" applyFont="1" applyFill="1" applyBorder="1" applyAlignment="1">
      <alignment horizontal="right"/>
    </xf>
    <xf numFmtId="0" fontId="6" fillId="0" borderId="5" xfId="0" applyFont="1" applyBorder="1" applyAlignment="1" quotePrefix="1">
      <alignment/>
    </xf>
    <xf numFmtId="0" fontId="0" fillId="0" borderId="5" xfId="0" applyFont="1" applyBorder="1" applyAlignment="1" quotePrefix="1">
      <alignment/>
    </xf>
    <xf numFmtId="0" fontId="0" fillId="0" borderId="2" xfId="0" applyFont="1" applyBorder="1" applyAlignment="1">
      <alignment horizontal="right"/>
    </xf>
    <xf numFmtId="0" fontId="7" fillId="0" borderId="5" xfId="0" applyFont="1" applyFill="1" applyBorder="1" applyAlignment="1">
      <alignment/>
    </xf>
    <xf numFmtId="0" fontId="7" fillId="2" borderId="4" xfId="0" applyFont="1" applyFill="1" applyBorder="1" applyAlignment="1" quotePrefix="1">
      <alignment horizontal="right"/>
    </xf>
    <xf numFmtId="4" fontId="6" fillId="0" borderId="1" xfId="0" applyNumberFormat="1" applyFont="1" applyBorder="1" applyAlignment="1" applyProtection="1">
      <alignment/>
      <protection locked="0"/>
    </xf>
    <xf numFmtId="4" fontId="6" fillId="0" borderId="4" xfId="0" applyNumberFormat="1" applyFont="1" applyBorder="1" applyAlignment="1">
      <alignment/>
    </xf>
    <xf numFmtId="0" fontId="7" fillId="2" borderId="10" xfId="0" applyFont="1" applyFill="1" applyBorder="1" applyAlignment="1">
      <alignment/>
    </xf>
    <xf numFmtId="0" fontId="0" fillId="0" borderId="0" xfId="0" applyBorder="1" applyAlignment="1">
      <alignment wrapText="1"/>
    </xf>
    <xf numFmtId="0" fontId="10" fillId="0" borderId="0" xfId="0" applyFont="1" applyFill="1" applyBorder="1" applyAlignment="1">
      <alignment/>
    </xf>
    <xf numFmtId="4" fontId="6" fillId="0" borderId="2" xfId="0" applyNumberFormat="1" applyFont="1" applyBorder="1" applyAlignment="1" applyProtection="1">
      <alignment/>
      <protection locked="0"/>
    </xf>
    <xf numFmtId="3" fontId="9" fillId="0" borderId="5" xfId="0" applyNumberFormat="1" applyFont="1" applyFill="1" applyBorder="1" applyAlignment="1">
      <alignment horizontal="right"/>
    </xf>
    <xf numFmtId="17" fontId="0" fillId="0" borderId="1" xfId="0" applyNumberFormat="1" applyFont="1" applyBorder="1" applyAlignment="1" quotePrefix="1">
      <alignment horizontal="right"/>
    </xf>
    <xf numFmtId="0" fontId="0" fillId="0" borderId="1" xfId="0" applyFont="1" applyBorder="1" applyAlignment="1" quotePrefix="1">
      <alignment horizontal="right"/>
    </xf>
    <xf numFmtId="0" fontId="12" fillId="0" borderId="5" xfId="0" applyFont="1" applyBorder="1" applyAlignment="1">
      <alignment/>
    </xf>
    <xf numFmtId="0" fontId="6" fillId="3" borderId="5" xfId="0" applyFont="1" applyFill="1" applyBorder="1" applyAlignment="1">
      <alignment/>
    </xf>
    <xf numFmtId="0" fontId="6" fillId="3" borderId="5" xfId="0" applyFont="1" applyFill="1" applyBorder="1" applyAlignment="1">
      <alignment/>
    </xf>
    <xf numFmtId="0" fontId="0" fillId="3" borderId="1" xfId="0" applyFont="1" applyFill="1" applyBorder="1" applyAlignment="1">
      <alignment horizontal="right"/>
    </xf>
    <xf numFmtId="4" fontId="6" fillId="3" borderId="5" xfId="0" applyNumberFormat="1" applyFont="1" applyFill="1" applyBorder="1" applyAlignment="1" applyProtection="1">
      <alignment/>
      <protection locked="0"/>
    </xf>
    <xf numFmtId="4" fontId="0" fillId="0" borderId="0" xfId="0" applyNumberFormat="1" applyAlignment="1">
      <alignment/>
    </xf>
    <xf numFmtId="0" fontId="5" fillId="0" borderId="1" xfId="0" applyFont="1" applyFill="1" applyBorder="1" applyAlignment="1" quotePrefix="1">
      <alignment horizontal="right"/>
    </xf>
    <xf numFmtId="0" fontId="0" fillId="0" borderId="1" xfId="0" applyFont="1" applyFill="1" applyBorder="1" applyAlignment="1">
      <alignment horizontal="right"/>
    </xf>
    <xf numFmtId="0" fontId="0" fillId="3" borderId="5" xfId="0" applyFill="1" applyBorder="1" applyAlignment="1">
      <alignment/>
    </xf>
    <xf numFmtId="0" fontId="6" fillId="3" borderId="5" xfId="0" applyFont="1" applyFill="1" applyBorder="1" applyAlignment="1">
      <alignment/>
    </xf>
    <xf numFmtId="0" fontId="5" fillId="3" borderId="1" xfId="0" applyFont="1" applyFill="1" applyBorder="1" applyAlignment="1">
      <alignment horizontal="right"/>
    </xf>
    <xf numFmtId="4" fontId="6" fillId="3" borderId="5" xfId="0" applyNumberFormat="1" applyFont="1" applyFill="1" applyBorder="1" applyAlignment="1">
      <alignment/>
    </xf>
    <xf numFmtId="4" fontId="0" fillId="0" borderId="2" xfId="0" applyNumberFormat="1" applyFont="1" applyBorder="1" applyAlignment="1" applyProtection="1">
      <alignment/>
      <protection locked="0"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/>
    </xf>
    <xf numFmtId="0" fontId="0" fillId="0" borderId="8" xfId="0" applyFont="1" applyBorder="1" applyAlignment="1">
      <alignment horizontal="right"/>
    </xf>
    <xf numFmtId="0" fontId="0" fillId="0" borderId="4" xfId="0" applyBorder="1" applyAlignment="1">
      <alignment/>
    </xf>
    <xf numFmtId="4" fontId="6" fillId="0" borderId="4" xfId="0" applyNumberFormat="1" applyFont="1" applyBorder="1" applyAlignment="1" applyProtection="1">
      <alignment/>
      <protection locked="0"/>
    </xf>
    <xf numFmtId="4" fontId="0" fillId="0" borderId="7" xfId="0" applyNumberFormat="1" applyBorder="1" applyAlignment="1">
      <alignment/>
    </xf>
    <xf numFmtId="4" fontId="0" fillId="0" borderId="8" xfId="0" applyNumberFormat="1" applyBorder="1" applyAlignment="1">
      <alignment/>
    </xf>
    <xf numFmtId="0" fontId="6" fillId="3" borderId="4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0" fontId="0" fillId="3" borderId="8" xfId="0" applyFont="1" applyFill="1" applyBorder="1" applyAlignment="1">
      <alignment horizontal="right"/>
    </xf>
    <xf numFmtId="4" fontId="6" fillId="3" borderId="4" xfId="0" applyNumberFormat="1" applyFont="1" applyFill="1" applyBorder="1" applyAlignment="1" applyProtection="1">
      <alignment/>
      <protection locked="0"/>
    </xf>
    <xf numFmtId="0" fontId="6" fillId="3" borderId="2" xfId="0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0" fillId="3" borderId="7" xfId="0" applyFont="1" applyFill="1" applyBorder="1" applyAlignment="1">
      <alignment horizontal="right"/>
    </xf>
    <xf numFmtId="4" fontId="6" fillId="3" borderId="2" xfId="0" applyNumberFormat="1" applyFont="1" applyFill="1" applyBorder="1" applyAlignment="1" applyProtection="1">
      <alignment/>
      <protection locked="0"/>
    </xf>
    <xf numFmtId="4" fontId="0" fillId="0" borderId="2" xfId="0" applyNumberFormat="1" applyFont="1" applyBorder="1" applyAlignment="1" applyProtection="1">
      <alignment/>
      <protection locked="0"/>
    </xf>
    <xf numFmtId="0" fontId="0" fillId="0" borderId="4" xfId="0" applyFont="1" applyBorder="1" applyAlignment="1">
      <alignment/>
    </xf>
    <xf numFmtId="4" fontId="0" fillId="0" borderId="4" xfId="0" applyNumberFormat="1" applyFont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5" fillId="0" borderId="3" xfId="0" applyFont="1" applyBorder="1" applyAlignment="1">
      <alignment horizontal="center"/>
    </xf>
    <xf numFmtId="0" fontId="7" fillId="2" borderId="1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0" fillId="0" borderId="9" xfId="0" applyBorder="1" applyAlignment="1">
      <alignment horizontal="center"/>
    </xf>
    <xf numFmtId="0" fontId="7" fillId="2" borderId="13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7" fillId="2" borderId="13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5" fillId="0" borderId="1" xfId="0" applyFont="1" applyBorder="1" applyAlignment="1">
      <alignment horizontal="center"/>
    </xf>
    <xf numFmtId="0" fontId="5" fillId="2" borderId="14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 quotePrefix="1">
      <alignment/>
    </xf>
    <xf numFmtId="0" fontId="0" fillId="0" borderId="7" xfId="0" applyBorder="1" applyAlignment="1" quotePrefix="1">
      <alignment horizontal="center"/>
    </xf>
    <xf numFmtId="0" fontId="5" fillId="2" borderId="8" xfId="0" applyFont="1" applyFill="1" applyBorder="1" applyAlignment="1">
      <alignment/>
    </xf>
    <xf numFmtId="0" fontId="0" fillId="0" borderId="1" xfId="0" applyBorder="1" applyAlignment="1" quotePrefix="1">
      <alignment horizontal="right"/>
    </xf>
    <xf numFmtId="0" fontId="0" fillId="0" borderId="7" xfId="0" applyBorder="1" applyAlignment="1">
      <alignment/>
    </xf>
    <xf numFmtId="0" fontId="5" fillId="2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7" fillId="2" borderId="1" xfId="0" applyFont="1" applyFill="1" applyBorder="1" applyAlignment="1">
      <alignment/>
    </xf>
    <xf numFmtId="0" fontId="7" fillId="2" borderId="8" xfId="0" applyFont="1" applyFill="1" applyBorder="1" applyAlignment="1">
      <alignment/>
    </xf>
    <xf numFmtId="0" fontId="0" fillId="0" borderId="0" xfId="0" applyBorder="1" applyAlignment="1" quotePrefix="1">
      <alignment horizontal="right"/>
    </xf>
    <xf numFmtId="0" fontId="0" fillId="0" borderId="1" xfId="0" applyBorder="1" applyAlignment="1">
      <alignment horizontal="right"/>
    </xf>
    <xf numFmtId="0" fontId="7" fillId="2" borderId="8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 quotePrefix="1">
      <alignment horizontal="right"/>
    </xf>
    <xf numFmtId="0" fontId="5" fillId="0" borderId="1" xfId="0" applyFont="1" applyFill="1" applyBorder="1" applyAlignment="1" quotePrefix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Wydatki!$C$673:$E$674</c:f>
              <c:multiLvlStrCache>
                <c:ptCount val="3"/>
                <c:lvl>
                  <c:pt idx="0">
                    <c:v>Pozostała działalność</c:v>
                  </c:pt>
                  <c:pt idx="1">
                    <c:v> świadczenia społeczne - dopłata do wyżwienia w szkołach</c:v>
                  </c:pt>
                  <c:pt idx="2">
                    <c:v>świadczenia społeczne - pomoc kombatantom</c:v>
                  </c:pt>
                </c:lvl>
                <c:lvl>
                  <c:pt idx="0">
                    <c:v>85395</c:v>
                  </c:pt>
                  <c:pt idx="1">
                    <c:v>3110</c:v>
                  </c:pt>
                  <c:pt idx="2">
                    <c:v>3110</c:v>
                  </c:pt>
                </c:lvl>
              </c:multiLvlStrCache>
            </c:multiLvlStrRef>
          </c:cat>
          <c:val>
            <c:numRef>
              <c:f>Wydatki!$F$673:$F$674</c:f>
              <c:numCache>
                <c:ptCount val="3"/>
                <c:pt idx="0">
                  <c:v>114331</c:v>
                </c:pt>
                <c:pt idx="1">
                  <c:v>110000</c:v>
                </c:pt>
                <c:pt idx="2">
                  <c:v>4331</c:v>
                </c:pt>
              </c:numCache>
            </c:numRef>
          </c:val>
        </c:ser>
        <c:axId val="9619233"/>
        <c:axId val="19464234"/>
      </c:barChart>
      <c:catAx>
        <c:axId val="9619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464234"/>
        <c:crosses val="autoZero"/>
        <c:auto val="1"/>
        <c:lblOffset val="100"/>
        <c:noMultiLvlLbl val="0"/>
      </c:catAx>
      <c:valAx>
        <c:axId val="194642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6192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4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114300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43575"/>
    <xdr:graphicFrame>
      <xdr:nvGraphicFramePr>
        <xdr:cNvPr id="1" name="Shape 1025"/>
        <xdr:cNvGraphicFramePr/>
      </xdr:nvGraphicFramePr>
      <xdr:xfrm>
        <a:off x="0" y="0"/>
        <a:ext cx="92011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352425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0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114300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492"/>
  <sheetViews>
    <sheetView zoomScaleSheetLayoutView="75" workbookViewId="0" topLeftCell="A91">
      <selection activeCell="E3" sqref="E3"/>
    </sheetView>
  </sheetViews>
  <sheetFormatPr defaultColWidth="9.140625" defaultRowHeight="12"/>
  <cols>
    <col min="1" max="1" width="10.421875" style="0" customWidth="1"/>
    <col min="2" max="2" width="5.8515625" style="0" customWidth="1"/>
    <col min="3" max="3" width="8.8515625" style="0" customWidth="1"/>
    <col min="4" max="4" width="6.00390625" style="0" customWidth="1"/>
    <col min="5" max="5" width="54.8515625" style="0" customWidth="1"/>
    <col min="6" max="6" width="19.8515625" style="0" customWidth="1"/>
  </cols>
  <sheetData>
    <row r="4" spans="5:6" ht="12.75">
      <c r="E4" s="29" t="s">
        <v>405</v>
      </c>
      <c r="F4" s="30"/>
    </row>
    <row r="5" spans="5:6" ht="12.75">
      <c r="E5" s="212" t="s">
        <v>82</v>
      </c>
      <c r="F5" s="212"/>
    </row>
    <row r="8" spans="2:6" ht="12">
      <c r="B8" s="9" t="s">
        <v>0</v>
      </c>
      <c r="C8" s="9" t="s">
        <v>1</v>
      </c>
      <c r="D8" s="9" t="s">
        <v>2</v>
      </c>
      <c r="E8" s="9" t="s">
        <v>3</v>
      </c>
      <c r="F8" s="10" t="s">
        <v>49</v>
      </c>
    </row>
    <row r="9" spans="2:6" ht="12">
      <c r="B9" s="92"/>
      <c r="C9" s="92"/>
      <c r="D9" s="92"/>
      <c r="E9" s="92"/>
      <c r="F9" s="5">
        <v>2003</v>
      </c>
    </row>
    <row r="10" spans="2:6" ht="12">
      <c r="B10" s="186"/>
      <c r="C10" s="9"/>
      <c r="D10" s="194"/>
      <c r="E10" s="85" t="s">
        <v>138</v>
      </c>
      <c r="F10" s="84"/>
    </row>
    <row r="11" spans="2:6" ht="12">
      <c r="B11" s="186"/>
      <c r="C11" s="82"/>
      <c r="D11" s="194"/>
      <c r="E11" s="85"/>
      <c r="F11" s="84"/>
    </row>
    <row r="12" spans="2:6" ht="12.75">
      <c r="B12" s="186"/>
      <c r="C12" s="82"/>
      <c r="D12" s="194"/>
      <c r="E12" s="128" t="s">
        <v>173</v>
      </c>
      <c r="F12" s="151">
        <f>SUM(F14,F22,F26,F38,F44,F48,F92,F104,F113,F118,F145,F149,F162,)</f>
        <v>31672682</v>
      </c>
    </row>
    <row r="13" spans="2:6" ht="12">
      <c r="B13" s="186"/>
      <c r="C13" s="82"/>
      <c r="D13" s="194"/>
      <c r="E13" s="101" t="s">
        <v>146</v>
      </c>
      <c r="F13" s="102"/>
    </row>
    <row r="14" spans="2:6" ht="12">
      <c r="B14" s="187">
        <v>700</v>
      </c>
      <c r="C14" s="107"/>
      <c r="D14" s="195"/>
      <c r="E14" s="106" t="s">
        <v>103</v>
      </c>
      <c r="F14" s="108">
        <f>SUM(F15)</f>
        <v>3210000</v>
      </c>
    </row>
    <row r="15" spans="2:6" ht="12">
      <c r="B15" s="188"/>
      <c r="C15" s="123">
        <v>70005</v>
      </c>
      <c r="D15" s="196"/>
      <c r="E15" s="109" t="s">
        <v>12</v>
      </c>
      <c r="F15" s="110">
        <f>SUM(F16:F20)</f>
        <v>3210000</v>
      </c>
    </row>
    <row r="16" spans="2:6" ht="12">
      <c r="B16" s="188"/>
      <c r="C16" s="123"/>
      <c r="D16" s="197" t="s">
        <v>198</v>
      </c>
      <c r="E16" s="109" t="s">
        <v>200</v>
      </c>
      <c r="F16" s="111">
        <v>200000</v>
      </c>
    </row>
    <row r="17" spans="2:6" ht="12">
      <c r="B17" s="188"/>
      <c r="C17" s="133"/>
      <c r="D17" s="197" t="s">
        <v>196</v>
      </c>
      <c r="E17" s="109" t="s">
        <v>197</v>
      </c>
      <c r="F17" s="111">
        <v>600000</v>
      </c>
    </row>
    <row r="18" spans="2:6" ht="12">
      <c r="B18" s="188"/>
      <c r="C18" s="133"/>
      <c r="D18" s="197" t="s">
        <v>201</v>
      </c>
      <c r="E18" s="109" t="s">
        <v>204</v>
      </c>
      <c r="F18" s="111">
        <v>40000</v>
      </c>
    </row>
    <row r="19" spans="2:6" ht="12">
      <c r="B19" s="188"/>
      <c r="C19" s="133"/>
      <c r="D19" s="197" t="s">
        <v>202</v>
      </c>
      <c r="E19" s="109" t="s">
        <v>205</v>
      </c>
      <c r="F19" s="111">
        <v>2330000</v>
      </c>
    </row>
    <row r="20" spans="2:6" ht="12">
      <c r="B20" s="188"/>
      <c r="C20" s="133"/>
      <c r="D20" s="197" t="s">
        <v>203</v>
      </c>
      <c r="E20" s="109" t="s">
        <v>206</v>
      </c>
      <c r="F20" s="111">
        <v>40000</v>
      </c>
    </row>
    <row r="21" spans="2:6" ht="12">
      <c r="B21" s="188"/>
      <c r="C21" s="133"/>
      <c r="D21" s="197"/>
      <c r="E21" s="109"/>
      <c r="F21" s="111"/>
    </row>
    <row r="22" spans="2:6" ht="12">
      <c r="B22" s="187">
        <v>710</v>
      </c>
      <c r="C22" s="107"/>
      <c r="D22" s="195"/>
      <c r="E22" s="106" t="s">
        <v>284</v>
      </c>
      <c r="F22" s="108">
        <f>SUM(F23)</f>
        <v>10000</v>
      </c>
    </row>
    <row r="23" spans="2:6" ht="12">
      <c r="B23" s="188"/>
      <c r="C23" s="123">
        <v>71035</v>
      </c>
      <c r="D23" s="197"/>
      <c r="E23" s="109" t="s">
        <v>369</v>
      </c>
      <c r="F23" s="110">
        <f>SUM(F24:F24)</f>
        <v>10000</v>
      </c>
    </row>
    <row r="24" spans="2:6" ht="12">
      <c r="B24" s="188"/>
      <c r="C24" s="105"/>
      <c r="D24" s="197">
        <v>202</v>
      </c>
      <c r="E24" s="109" t="s">
        <v>377</v>
      </c>
      <c r="F24" s="111">
        <v>10000</v>
      </c>
    </row>
    <row r="25" spans="2:6" ht="12">
      <c r="B25" s="189"/>
      <c r="C25" s="3"/>
      <c r="D25" s="198"/>
      <c r="E25" s="3"/>
      <c r="F25" s="5"/>
    </row>
    <row r="26" spans="2:6" ht="12">
      <c r="B26" s="190">
        <v>750</v>
      </c>
      <c r="C26" s="19"/>
      <c r="D26" s="199"/>
      <c r="E26" s="18" t="s">
        <v>187</v>
      </c>
      <c r="F26" s="20">
        <f>SUM(F27,F30,F34,)</f>
        <v>154000</v>
      </c>
    </row>
    <row r="27" spans="2:6" ht="11.25">
      <c r="B27" s="45"/>
      <c r="C27" s="15">
        <v>75011</v>
      </c>
      <c r="D27" s="2"/>
      <c r="E27" s="11" t="s">
        <v>40</v>
      </c>
      <c r="F27" s="146">
        <v>142000</v>
      </c>
    </row>
    <row r="28" spans="2:6" ht="11.25">
      <c r="B28" s="45"/>
      <c r="C28" s="11"/>
      <c r="D28" s="2">
        <v>201</v>
      </c>
      <c r="E28" s="11" t="s">
        <v>207</v>
      </c>
      <c r="F28" s="65"/>
    </row>
    <row r="29" spans="2:6" ht="11.25">
      <c r="B29" s="45"/>
      <c r="C29" s="11"/>
      <c r="D29" s="2"/>
      <c r="E29" s="11" t="s">
        <v>382</v>
      </c>
      <c r="F29" s="65"/>
    </row>
    <row r="30" spans="2:6" ht="11.25">
      <c r="B30" s="45"/>
      <c r="C30" s="22">
        <v>75023</v>
      </c>
      <c r="D30" s="2"/>
      <c r="E30" s="11" t="s">
        <v>208</v>
      </c>
      <c r="F30" s="97">
        <v>1000</v>
      </c>
    </row>
    <row r="31" spans="2:6" ht="11.25">
      <c r="B31" s="45"/>
      <c r="C31" s="11"/>
      <c r="D31" s="200" t="s">
        <v>209</v>
      </c>
      <c r="E31" s="11" t="s">
        <v>210</v>
      </c>
      <c r="F31" s="65"/>
    </row>
    <row r="32" spans="2:6" ht="11.25">
      <c r="B32" s="45"/>
      <c r="C32" s="11"/>
      <c r="D32" s="2"/>
      <c r="E32" s="11"/>
      <c r="F32" s="65"/>
    </row>
    <row r="33" spans="2:6" ht="11.25">
      <c r="B33" s="45"/>
      <c r="C33" s="11"/>
      <c r="D33" s="2"/>
      <c r="E33" s="11"/>
      <c r="F33" s="65"/>
    </row>
    <row r="34" spans="2:6" ht="11.25">
      <c r="B34" s="45"/>
      <c r="C34" s="22">
        <v>75095</v>
      </c>
      <c r="D34" s="2"/>
      <c r="E34" s="11" t="s">
        <v>6</v>
      </c>
      <c r="F34" s="97">
        <f>SUM(F35:F36)</f>
        <v>11000</v>
      </c>
    </row>
    <row r="35" spans="2:6" ht="11.25">
      <c r="B35" s="45"/>
      <c r="C35" s="11"/>
      <c r="D35" s="200" t="s">
        <v>212</v>
      </c>
      <c r="E35" s="11" t="s">
        <v>344</v>
      </c>
      <c r="F35" s="65">
        <v>1000</v>
      </c>
    </row>
    <row r="36" spans="2:6" ht="11.25">
      <c r="B36" s="45"/>
      <c r="C36" s="11"/>
      <c r="D36" s="200" t="s">
        <v>213</v>
      </c>
      <c r="E36" s="11" t="s">
        <v>214</v>
      </c>
      <c r="F36" s="65">
        <v>10000</v>
      </c>
    </row>
    <row r="37" spans="2:6" ht="11.25">
      <c r="B37" s="72"/>
      <c r="C37" s="8"/>
      <c r="D37" s="201"/>
      <c r="E37" s="8"/>
      <c r="F37" s="13"/>
    </row>
    <row r="38" spans="2:6" ht="12">
      <c r="B38" s="190">
        <v>751</v>
      </c>
      <c r="C38" s="19"/>
      <c r="D38" s="199"/>
      <c r="E38" s="18" t="s">
        <v>188</v>
      </c>
      <c r="F38" s="20">
        <f>SUM(F40:F43)</f>
        <v>3350</v>
      </c>
    </row>
    <row r="39" spans="2:6" ht="12">
      <c r="B39" s="191"/>
      <c r="C39" s="132"/>
      <c r="D39" s="202"/>
      <c r="E39" s="24" t="s">
        <v>189</v>
      </c>
      <c r="F39" s="21"/>
    </row>
    <row r="40" spans="2:6" ht="11.25">
      <c r="B40" s="45"/>
      <c r="C40" s="15">
        <v>75101</v>
      </c>
      <c r="D40" s="203"/>
      <c r="E40" s="40" t="s">
        <v>188</v>
      </c>
      <c r="F40" s="16">
        <v>3350</v>
      </c>
    </row>
    <row r="41" spans="2:6" ht="11.25">
      <c r="B41" s="45"/>
      <c r="C41" s="11"/>
      <c r="D41" s="2"/>
      <c r="E41" s="11" t="s">
        <v>370</v>
      </c>
      <c r="F41" s="65"/>
    </row>
    <row r="42" spans="2:6" ht="11.25">
      <c r="B42" s="45"/>
      <c r="C42" s="11"/>
      <c r="D42" s="2">
        <v>201</v>
      </c>
      <c r="E42" s="11" t="s">
        <v>215</v>
      </c>
      <c r="F42" s="65"/>
    </row>
    <row r="43" spans="2:6" ht="11.25">
      <c r="B43" s="45"/>
      <c r="C43" s="11"/>
      <c r="D43" s="2"/>
      <c r="E43" s="11"/>
      <c r="F43" s="65"/>
    </row>
    <row r="44" spans="2:6" ht="12">
      <c r="B44" s="191">
        <v>754</v>
      </c>
      <c r="C44" s="24"/>
      <c r="D44" s="204"/>
      <c r="E44" s="21" t="s">
        <v>190</v>
      </c>
      <c r="F44" s="21">
        <f>SUM(F45)</f>
        <v>10000</v>
      </c>
    </row>
    <row r="45" spans="2:6" ht="11.25">
      <c r="B45" s="45"/>
      <c r="C45" s="22">
        <v>75416</v>
      </c>
      <c r="D45" s="2"/>
      <c r="E45" s="11" t="s">
        <v>216</v>
      </c>
      <c r="F45" s="97">
        <v>10000</v>
      </c>
    </row>
    <row r="46" spans="2:6" ht="11.25">
      <c r="B46" s="45"/>
      <c r="C46" s="11"/>
      <c r="D46" s="200" t="s">
        <v>217</v>
      </c>
      <c r="E46" s="11" t="s">
        <v>218</v>
      </c>
      <c r="F46" s="65"/>
    </row>
    <row r="47" spans="2:6" ht="11.25">
      <c r="B47" s="45"/>
      <c r="C47" s="11"/>
      <c r="D47" s="2"/>
      <c r="E47" s="11"/>
      <c r="F47" s="12"/>
    </row>
    <row r="48" spans="2:6" ht="12">
      <c r="B48" s="190">
        <v>756</v>
      </c>
      <c r="C48" s="18"/>
      <c r="D48" s="205"/>
      <c r="E48" s="18" t="s">
        <v>191</v>
      </c>
      <c r="F48" s="20">
        <f>SUM(F51,F56,F66,F79,F84,F88,)</f>
        <v>12115000</v>
      </c>
    </row>
    <row r="49" spans="2:6" ht="12">
      <c r="B49" s="191"/>
      <c r="C49" s="24"/>
      <c r="D49" s="204"/>
      <c r="E49" s="24" t="s">
        <v>192</v>
      </c>
      <c r="F49" s="21"/>
    </row>
    <row r="50" spans="2:6" ht="12">
      <c r="B50" s="191"/>
      <c r="C50" s="24"/>
      <c r="D50" s="204"/>
      <c r="E50" s="24" t="s">
        <v>193</v>
      </c>
      <c r="F50" s="21"/>
    </row>
    <row r="51" spans="2:6" ht="11.25">
      <c r="B51" s="45"/>
      <c r="C51" s="15">
        <v>75601</v>
      </c>
      <c r="D51" s="2"/>
      <c r="E51" s="11" t="s">
        <v>219</v>
      </c>
      <c r="F51" s="16">
        <v>53000</v>
      </c>
    </row>
    <row r="52" spans="2:6" ht="11.25">
      <c r="B52" s="45"/>
      <c r="C52" s="15"/>
      <c r="D52" s="200" t="s">
        <v>345</v>
      </c>
      <c r="E52" s="11" t="s">
        <v>221</v>
      </c>
      <c r="F52" s="95"/>
    </row>
    <row r="53" spans="2:6" ht="11.25">
      <c r="B53" s="45"/>
      <c r="C53" s="15"/>
      <c r="D53" s="2"/>
      <c r="E53" s="11"/>
      <c r="F53" s="95"/>
    </row>
    <row r="54" spans="2:6" ht="11.25">
      <c r="B54" s="45"/>
      <c r="C54" s="15">
        <v>75615</v>
      </c>
      <c r="D54" s="2"/>
      <c r="E54" s="11" t="s">
        <v>222</v>
      </c>
      <c r="F54" s="95"/>
    </row>
    <row r="55" spans="2:6" ht="11.25">
      <c r="B55" s="45"/>
      <c r="C55" s="15"/>
      <c r="D55" s="2"/>
      <c r="E55" s="11" t="s">
        <v>223</v>
      </c>
      <c r="F55" s="66"/>
    </row>
    <row r="56" spans="2:6" ht="11.25">
      <c r="B56" s="45"/>
      <c r="C56" s="15"/>
      <c r="D56" s="1"/>
      <c r="E56" s="6" t="s">
        <v>224</v>
      </c>
      <c r="F56" s="97">
        <f>SUM(F57:F62)</f>
        <v>4145000</v>
      </c>
    </row>
    <row r="57" spans="2:6" ht="11.25">
      <c r="B57" s="45"/>
      <c r="C57" s="15"/>
      <c r="D57" s="206" t="s">
        <v>220</v>
      </c>
      <c r="E57" s="6" t="s">
        <v>225</v>
      </c>
      <c r="F57" s="66">
        <v>3700000</v>
      </c>
    </row>
    <row r="58" spans="2:6" ht="11.25">
      <c r="B58" s="45"/>
      <c r="C58" s="15"/>
      <c r="D58" s="200" t="s">
        <v>226</v>
      </c>
      <c r="E58" s="11" t="s">
        <v>227</v>
      </c>
      <c r="F58" s="66">
        <v>300000</v>
      </c>
    </row>
    <row r="59" spans="2:6" ht="11.25">
      <c r="B59" s="45"/>
      <c r="C59" s="15"/>
      <c r="D59" s="200" t="s">
        <v>228</v>
      </c>
      <c r="E59" s="11" t="s">
        <v>229</v>
      </c>
      <c r="F59" s="95">
        <v>48000</v>
      </c>
    </row>
    <row r="60" spans="2:6" ht="11.25">
      <c r="B60" s="45"/>
      <c r="C60" s="15"/>
      <c r="D60" s="200" t="s">
        <v>230</v>
      </c>
      <c r="E60" s="11" t="s">
        <v>231</v>
      </c>
      <c r="F60" s="95">
        <v>60000</v>
      </c>
    </row>
    <row r="61" spans="2:6" ht="11.25">
      <c r="B61" s="45"/>
      <c r="C61" s="11"/>
      <c r="D61" s="200" t="s">
        <v>232</v>
      </c>
      <c r="E61" s="11" t="s">
        <v>233</v>
      </c>
      <c r="F61" s="65">
        <v>15000</v>
      </c>
    </row>
    <row r="62" spans="2:6" ht="11.25">
      <c r="B62" s="45"/>
      <c r="C62" s="11"/>
      <c r="D62" s="200" t="s">
        <v>203</v>
      </c>
      <c r="E62" s="11" t="s">
        <v>206</v>
      </c>
      <c r="F62" s="12">
        <v>22000</v>
      </c>
    </row>
    <row r="63" spans="2:6" ht="11.25">
      <c r="B63" s="45"/>
      <c r="C63" s="11"/>
      <c r="D63" s="42"/>
      <c r="E63" s="11"/>
      <c r="F63" s="12"/>
    </row>
    <row r="64" spans="2:6" ht="11.25">
      <c r="B64" s="45"/>
      <c r="C64" s="22">
        <v>75616</v>
      </c>
      <c r="D64" s="42"/>
      <c r="E64" s="11" t="s">
        <v>222</v>
      </c>
      <c r="F64" s="12"/>
    </row>
    <row r="65" spans="2:6" ht="11.25">
      <c r="B65" s="45"/>
      <c r="C65" s="11"/>
      <c r="D65" s="42"/>
      <c r="E65" s="11" t="s">
        <v>234</v>
      </c>
      <c r="F65" s="12"/>
    </row>
    <row r="66" spans="2:6" ht="11.25">
      <c r="B66" s="45"/>
      <c r="C66" s="11"/>
      <c r="D66" s="42"/>
      <c r="E66" s="11" t="s">
        <v>383</v>
      </c>
      <c r="F66" s="98">
        <f>SUM(F67:F76)</f>
        <v>3232000</v>
      </c>
    </row>
    <row r="67" spans="2:6" ht="11.25">
      <c r="B67" s="45"/>
      <c r="C67" s="11"/>
      <c r="D67" s="200" t="s">
        <v>220</v>
      </c>
      <c r="E67" s="11" t="s">
        <v>225</v>
      </c>
      <c r="F67" s="12">
        <v>1700000</v>
      </c>
    </row>
    <row r="68" spans="2:6" ht="11.25">
      <c r="B68" s="45"/>
      <c r="C68" s="11"/>
      <c r="D68" s="200" t="s">
        <v>226</v>
      </c>
      <c r="E68" s="11" t="s">
        <v>227</v>
      </c>
      <c r="F68" s="12">
        <v>900000</v>
      </c>
    </row>
    <row r="69" spans="2:6" ht="11.25">
      <c r="B69" s="45"/>
      <c r="C69" s="11"/>
      <c r="D69" s="200" t="s">
        <v>228</v>
      </c>
      <c r="E69" s="11" t="s">
        <v>229</v>
      </c>
      <c r="F69" s="12">
        <v>3000</v>
      </c>
    </row>
    <row r="70" spans="2:6" ht="11.25">
      <c r="B70" s="45"/>
      <c r="C70" s="11"/>
      <c r="D70" s="200" t="s">
        <v>230</v>
      </c>
      <c r="E70" s="11" t="s">
        <v>231</v>
      </c>
      <c r="F70" s="12">
        <v>120000</v>
      </c>
    </row>
    <row r="71" spans="2:6" ht="11.25">
      <c r="B71" s="45"/>
      <c r="C71" s="11"/>
      <c r="D71" s="200" t="s">
        <v>235</v>
      </c>
      <c r="E71" s="11" t="s">
        <v>236</v>
      </c>
      <c r="F71" s="12">
        <v>15000</v>
      </c>
    </row>
    <row r="72" spans="2:6" ht="11.25">
      <c r="B72" s="45"/>
      <c r="C72" s="11"/>
      <c r="D72" s="200" t="s">
        <v>237</v>
      </c>
      <c r="E72" s="11" t="s">
        <v>238</v>
      </c>
      <c r="F72" s="12">
        <v>15000</v>
      </c>
    </row>
    <row r="73" spans="2:6" ht="11.25">
      <c r="B73" s="45"/>
      <c r="C73" s="11"/>
      <c r="D73" s="200" t="s">
        <v>239</v>
      </c>
      <c r="E73" s="11" t="s">
        <v>240</v>
      </c>
      <c r="F73" s="12">
        <v>160000</v>
      </c>
    </row>
    <row r="74" spans="2:6" ht="11.25">
      <c r="B74" s="45"/>
      <c r="C74" s="11"/>
      <c r="D74" s="200" t="s">
        <v>232</v>
      </c>
      <c r="E74" s="11" t="s">
        <v>233</v>
      </c>
      <c r="F74" s="12">
        <v>200000</v>
      </c>
    </row>
    <row r="75" spans="2:6" ht="11.25">
      <c r="B75" s="45"/>
      <c r="C75" s="11"/>
      <c r="D75" s="200" t="s">
        <v>241</v>
      </c>
      <c r="E75" s="11" t="s">
        <v>242</v>
      </c>
      <c r="F75" s="12">
        <v>5000</v>
      </c>
    </row>
    <row r="76" spans="2:6" ht="11.25">
      <c r="B76" s="45"/>
      <c r="C76" s="11"/>
      <c r="D76" s="200" t="s">
        <v>203</v>
      </c>
      <c r="E76" s="11" t="s">
        <v>206</v>
      </c>
      <c r="F76" s="12">
        <v>114000</v>
      </c>
    </row>
    <row r="77" spans="2:6" ht="11.25">
      <c r="B77" s="45"/>
      <c r="C77" s="11"/>
      <c r="D77" s="200"/>
      <c r="E77" s="11"/>
      <c r="F77" s="12"/>
    </row>
    <row r="78" spans="2:6" ht="11.25">
      <c r="B78" s="45"/>
      <c r="C78" s="22">
        <v>75618</v>
      </c>
      <c r="D78" s="200"/>
      <c r="E78" s="11" t="s">
        <v>384</v>
      </c>
      <c r="F78" s="12"/>
    </row>
    <row r="79" spans="2:6" ht="11.25">
      <c r="B79" s="45"/>
      <c r="C79" s="11"/>
      <c r="E79" s="11" t="s">
        <v>388</v>
      </c>
      <c r="F79" s="98">
        <f>SUM(F80:F82)</f>
        <v>490000</v>
      </c>
    </row>
    <row r="80" spans="2:6" ht="11.25">
      <c r="B80" s="45"/>
      <c r="C80" s="22"/>
      <c r="D80" s="200" t="s">
        <v>243</v>
      </c>
      <c r="E80" t="s">
        <v>390</v>
      </c>
      <c r="F80" s="95">
        <v>300000</v>
      </c>
    </row>
    <row r="81" spans="2:6" ht="11.25">
      <c r="B81" s="45"/>
      <c r="C81" s="22"/>
      <c r="D81" s="200" t="s">
        <v>389</v>
      </c>
      <c r="E81" t="s">
        <v>391</v>
      </c>
      <c r="F81" s="95">
        <v>30000</v>
      </c>
    </row>
    <row r="82" spans="2:6" ht="11.25">
      <c r="B82" s="45"/>
      <c r="C82" s="22"/>
      <c r="D82" s="200" t="s">
        <v>211</v>
      </c>
      <c r="E82" s="11" t="s">
        <v>392</v>
      </c>
      <c r="F82" s="95">
        <v>160000</v>
      </c>
    </row>
    <row r="83" spans="2:6" ht="11.25">
      <c r="B83" s="45"/>
      <c r="C83" s="22"/>
      <c r="D83" s="200"/>
      <c r="E83" s="11"/>
      <c r="F83" s="98"/>
    </row>
    <row r="84" spans="2:6" ht="11.25">
      <c r="B84" s="45"/>
      <c r="C84" s="22">
        <v>75619</v>
      </c>
      <c r="D84" s="200"/>
      <c r="E84" s="11" t="s">
        <v>244</v>
      </c>
      <c r="F84" s="98">
        <v>5000</v>
      </c>
    </row>
    <row r="85" spans="2:6" ht="11.25">
      <c r="B85" s="45"/>
      <c r="C85" s="22"/>
      <c r="D85" s="200" t="s">
        <v>245</v>
      </c>
      <c r="E85" s="11" t="s">
        <v>246</v>
      </c>
      <c r="F85" s="98"/>
    </row>
    <row r="86" spans="2:6" ht="11.25">
      <c r="B86" s="45"/>
      <c r="C86" s="22"/>
      <c r="D86" s="200"/>
      <c r="E86" s="11"/>
      <c r="F86" s="98"/>
    </row>
    <row r="87" spans="2:6" ht="11.25">
      <c r="B87" s="45"/>
      <c r="C87" s="22">
        <v>75621</v>
      </c>
      <c r="D87" s="200"/>
      <c r="E87" s="11" t="s">
        <v>247</v>
      </c>
      <c r="F87" s="98"/>
    </row>
    <row r="88" spans="2:6" ht="11.25">
      <c r="B88" s="45"/>
      <c r="C88" s="11"/>
      <c r="D88" s="200"/>
      <c r="E88" s="11" t="s">
        <v>248</v>
      </c>
      <c r="F88" s="98">
        <f>SUM(F89:F90)</f>
        <v>4190000</v>
      </c>
    </row>
    <row r="89" spans="2:6" ht="11.25">
      <c r="B89" s="45"/>
      <c r="C89" s="11"/>
      <c r="D89" s="200" t="s">
        <v>249</v>
      </c>
      <c r="E89" s="11" t="s">
        <v>251</v>
      </c>
      <c r="F89" s="12">
        <v>4063033</v>
      </c>
    </row>
    <row r="90" spans="2:6" ht="11.25">
      <c r="B90" s="45"/>
      <c r="C90" s="11"/>
      <c r="D90" s="200" t="s">
        <v>250</v>
      </c>
      <c r="E90" s="11" t="s">
        <v>252</v>
      </c>
      <c r="F90" s="12">
        <v>126967</v>
      </c>
    </row>
    <row r="91" spans="2:6" ht="11.25">
      <c r="B91" s="45"/>
      <c r="C91" s="11"/>
      <c r="D91" s="200"/>
      <c r="E91" s="11"/>
      <c r="F91" s="12"/>
    </row>
    <row r="92" spans="2:6" ht="12">
      <c r="B92" s="190">
        <v>758</v>
      </c>
      <c r="C92" s="18"/>
      <c r="D92" s="205"/>
      <c r="E92" s="18" t="s">
        <v>41</v>
      </c>
      <c r="F92" s="20">
        <f>SUM(F94,F96,F98,)</f>
        <v>11474832</v>
      </c>
    </row>
    <row r="93" spans="2:6" ht="11.25">
      <c r="B93" s="45"/>
      <c r="C93" s="15">
        <v>75801</v>
      </c>
      <c r="D93" s="42"/>
      <c r="E93" s="11" t="s">
        <v>253</v>
      </c>
      <c r="F93" s="16"/>
    </row>
    <row r="94" spans="2:6" ht="11.25">
      <c r="B94" s="45"/>
      <c r="C94" s="11"/>
      <c r="D94" s="2">
        <v>292</v>
      </c>
      <c r="E94" s="11" t="s">
        <v>254</v>
      </c>
      <c r="F94" s="98">
        <v>9045641</v>
      </c>
    </row>
    <row r="95" spans="2:6" ht="11.25">
      <c r="B95" s="45"/>
      <c r="C95" s="11"/>
      <c r="D95" s="2"/>
      <c r="E95" s="11"/>
      <c r="F95" s="98"/>
    </row>
    <row r="96" spans="2:6" ht="11.25">
      <c r="B96" s="45"/>
      <c r="C96" s="22">
        <v>75802</v>
      </c>
      <c r="D96" s="2">
        <v>292</v>
      </c>
      <c r="E96" s="11" t="s">
        <v>255</v>
      </c>
      <c r="F96" s="98">
        <v>1196516</v>
      </c>
    </row>
    <row r="97" spans="2:6" ht="11.25">
      <c r="B97" s="45"/>
      <c r="C97" s="11"/>
      <c r="D97" s="2"/>
      <c r="E97" s="11"/>
      <c r="F97" s="98"/>
    </row>
    <row r="98" spans="2:6" ht="11.25">
      <c r="B98" s="45"/>
      <c r="C98" s="22">
        <v>75805</v>
      </c>
      <c r="D98" s="2">
        <v>292</v>
      </c>
      <c r="E98" s="11" t="s">
        <v>256</v>
      </c>
      <c r="F98" s="98">
        <f>SUM(F99:F101)</f>
        <v>1232675</v>
      </c>
    </row>
    <row r="99" spans="2:6" ht="11.25">
      <c r="B99" s="45"/>
      <c r="C99" s="11"/>
      <c r="D99" s="207" t="s">
        <v>393</v>
      </c>
      <c r="E99" s="11" t="s">
        <v>257</v>
      </c>
      <c r="F99" s="95">
        <v>1002675</v>
      </c>
    </row>
    <row r="100" spans="2:6" ht="11.25">
      <c r="B100" s="45"/>
      <c r="C100" s="11"/>
      <c r="E100" s="11" t="s">
        <v>258</v>
      </c>
      <c r="F100" s="11"/>
    </row>
    <row r="101" spans="2:6" ht="11.25">
      <c r="B101" s="45"/>
      <c r="C101" s="11"/>
      <c r="D101" s="207" t="s">
        <v>394</v>
      </c>
      <c r="E101" s="11" t="s">
        <v>259</v>
      </c>
      <c r="F101" s="95">
        <v>230000</v>
      </c>
    </row>
    <row r="102" spans="2:6" ht="11.25">
      <c r="B102" s="45"/>
      <c r="C102" s="11"/>
      <c r="D102" s="2"/>
      <c r="E102" s="11" t="s">
        <v>260</v>
      </c>
      <c r="F102" s="11"/>
    </row>
    <row r="103" spans="2:6" ht="11.25">
      <c r="B103" s="45"/>
      <c r="C103" s="11"/>
      <c r="D103" s="2"/>
      <c r="E103" s="11"/>
      <c r="F103" s="12"/>
    </row>
    <row r="104" spans="2:6" ht="12">
      <c r="B104" s="190">
        <v>801</v>
      </c>
      <c r="C104" s="18"/>
      <c r="D104" s="205"/>
      <c r="E104" s="18" t="s">
        <v>15</v>
      </c>
      <c r="F104" s="20">
        <f>SUM(F106,F109,)</f>
        <v>67000</v>
      </c>
    </row>
    <row r="105" spans="2:6" ht="11.25">
      <c r="B105" s="45"/>
      <c r="C105" s="11"/>
      <c r="D105" s="2"/>
      <c r="E105" s="38"/>
      <c r="F105" s="12"/>
    </row>
    <row r="106" spans="2:6" ht="11.25">
      <c r="B106" s="45"/>
      <c r="C106" s="22">
        <v>80114</v>
      </c>
      <c r="D106" s="2"/>
      <c r="E106" s="11" t="s">
        <v>395</v>
      </c>
      <c r="F106" s="98">
        <v>22000</v>
      </c>
    </row>
    <row r="107" spans="2:6" ht="11.25">
      <c r="B107" s="45"/>
      <c r="C107" s="11"/>
      <c r="D107" s="200" t="s">
        <v>209</v>
      </c>
      <c r="E107" s="11" t="s">
        <v>210</v>
      </c>
      <c r="F107" s="12"/>
    </row>
    <row r="108" spans="2:6" ht="11.25">
      <c r="B108" s="45"/>
      <c r="C108" s="11"/>
      <c r="D108" s="2"/>
      <c r="E108" s="38"/>
      <c r="F108" s="12"/>
    </row>
    <row r="109" spans="2:6" ht="11.25">
      <c r="B109" s="45"/>
      <c r="C109" s="22">
        <v>80195</v>
      </c>
      <c r="D109" s="2"/>
      <c r="E109" s="11" t="s">
        <v>6</v>
      </c>
      <c r="F109" s="98">
        <v>45000</v>
      </c>
    </row>
    <row r="110" spans="2:6" ht="11.25">
      <c r="B110" s="45"/>
      <c r="C110" s="11"/>
      <c r="D110" s="2">
        <v>203</v>
      </c>
      <c r="E110" s="11" t="s">
        <v>261</v>
      </c>
      <c r="F110" s="12"/>
    </row>
    <row r="111" spans="2:6" ht="11.25">
      <c r="B111" s="45"/>
      <c r="C111" s="11"/>
      <c r="D111" s="2"/>
      <c r="E111" s="11" t="s">
        <v>262</v>
      </c>
      <c r="F111" s="12"/>
    </row>
    <row r="112" spans="2:6" ht="11.25">
      <c r="B112" s="45"/>
      <c r="C112" s="11"/>
      <c r="D112" s="2"/>
      <c r="E112" s="11"/>
      <c r="F112" s="12"/>
    </row>
    <row r="113" spans="2:6" ht="12">
      <c r="B113" s="190">
        <v>851</v>
      </c>
      <c r="C113" s="18"/>
      <c r="D113" s="205"/>
      <c r="E113" s="18" t="s">
        <v>58</v>
      </c>
      <c r="F113" s="20">
        <f>SUM(F114)</f>
        <v>351900</v>
      </c>
    </row>
    <row r="114" spans="2:6" ht="11.25">
      <c r="B114" s="45"/>
      <c r="C114" s="15">
        <v>85195</v>
      </c>
      <c r="D114" s="2"/>
      <c r="E114" s="11" t="s">
        <v>6</v>
      </c>
      <c r="F114" s="16">
        <f>SUM(F115:F116)</f>
        <v>351900</v>
      </c>
    </row>
    <row r="115" spans="2:6" ht="11.25">
      <c r="B115" s="45"/>
      <c r="C115" s="15"/>
      <c r="D115" s="2">
        <v>244</v>
      </c>
      <c r="E115" s="6" t="s">
        <v>263</v>
      </c>
      <c r="F115" s="66">
        <v>351900</v>
      </c>
    </row>
    <row r="116" spans="2:6" ht="11.25">
      <c r="B116" s="45"/>
      <c r="C116" s="15"/>
      <c r="D116" s="1"/>
      <c r="E116" s="6" t="s">
        <v>140</v>
      </c>
      <c r="F116" s="17"/>
    </row>
    <row r="117" spans="2:6" ht="11.25">
      <c r="B117" s="45"/>
      <c r="C117" s="11"/>
      <c r="D117" s="2"/>
      <c r="E117" s="11"/>
      <c r="F117" s="65"/>
    </row>
    <row r="118" spans="2:6" ht="12">
      <c r="B118" s="192">
        <v>853</v>
      </c>
      <c r="C118" s="14"/>
      <c r="D118" s="208"/>
      <c r="E118" s="14" t="s">
        <v>19</v>
      </c>
      <c r="F118" s="25">
        <f>SUM(F119,F122,F126,F130,F133,F136,F139,F142,)</f>
        <v>3481000</v>
      </c>
    </row>
    <row r="119" spans="2:6" ht="11.25">
      <c r="B119" s="45"/>
      <c r="C119" s="15">
        <v>85303</v>
      </c>
      <c r="D119" s="2"/>
      <c r="E119" s="11" t="s">
        <v>264</v>
      </c>
      <c r="F119" s="16">
        <v>100000</v>
      </c>
    </row>
    <row r="120" spans="2:6" ht="11.25">
      <c r="B120" s="45"/>
      <c r="C120" s="15"/>
      <c r="D120" s="2">
        <v>201</v>
      </c>
      <c r="E120" s="11" t="s">
        <v>150</v>
      </c>
      <c r="F120" s="16"/>
    </row>
    <row r="121" spans="2:6" ht="11.25">
      <c r="B121" s="45"/>
      <c r="C121" s="15"/>
      <c r="D121" s="2"/>
      <c r="E121" s="11"/>
      <c r="F121" s="16"/>
    </row>
    <row r="122" spans="2:6" ht="11.25">
      <c r="B122" s="45"/>
      <c r="C122" s="15">
        <v>85313</v>
      </c>
      <c r="D122" s="2"/>
      <c r="E122" s="11" t="s">
        <v>371</v>
      </c>
      <c r="F122" s="16">
        <v>38000</v>
      </c>
    </row>
    <row r="123" spans="2:6" ht="11.25">
      <c r="B123" s="45"/>
      <c r="C123" s="15"/>
      <c r="D123" s="2"/>
      <c r="E123" s="11" t="s">
        <v>372</v>
      </c>
      <c r="F123" s="16"/>
    </row>
    <row r="124" spans="2:6" ht="11.25">
      <c r="B124" s="45"/>
      <c r="C124" s="15"/>
      <c r="D124" s="2">
        <v>201</v>
      </c>
      <c r="E124" s="11" t="s">
        <v>150</v>
      </c>
      <c r="F124" s="16"/>
    </row>
    <row r="125" spans="2:6" ht="11.25">
      <c r="B125" s="45"/>
      <c r="C125" s="15"/>
      <c r="D125" s="2"/>
      <c r="E125" s="11"/>
      <c r="F125" s="16"/>
    </row>
    <row r="126" spans="2:6" ht="11.25">
      <c r="B126" s="45"/>
      <c r="C126" s="15">
        <v>85314</v>
      </c>
      <c r="D126" s="2"/>
      <c r="E126" s="11" t="s">
        <v>265</v>
      </c>
      <c r="F126" s="16">
        <v>1419000</v>
      </c>
    </row>
    <row r="127" spans="2:6" ht="11.25">
      <c r="B127" s="45"/>
      <c r="C127" s="15"/>
      <c r="D127" s="2"/>
      <c r="E127" s="11" t="s">
        <v>373</v>
      </c>
      <c r="F127" s="66"/>
    </row>
    <row r="128" spans="2:6" ht="11.25">
      <c r="B128" s="45"/>
      <c r="C128" s="15"/>
      <c r="D128" s="2">
        <v>201</v>
      </c>
      <c r="E128" s="11" t="s">
        <v>150</v>
      </c>
      <c r="F128" s="66"/>
    </row>
    <row r="129" spans="2:6" ht="11.25">
      <c r="B129" s="45"/>
      <c r="C129" s="15"/>
      <c r="D129" s="2"/>
      <c r="E129" s="11"/>
      <c r="F129" s="16"/>
    </row>
    <row r="130" spans="2:6" ht="11.25">
      <c r="B130" s="45"/>
      <c r="C130" s="15">
        <v>85315</v>
      </c>
      <c r="D130" s="2"/>
      <c r="E130" s="11" t="s">
        <v>267</v>
      </c>
      <c r="F130" s="16">
        <v>1300000</v>
      </c>
    </row>
    <row r="131" spans="2:7" ht="11.25">
      <c r="B131" s="45"/>
      <c r="C131" s="11"/>
      <c r="D131" s="1">
        <v>203</v>
      </c>
      <c r="E131" s="6" t="s">
        <v>150</v>
      </c>
      <c r="F131" s="65"/>
      <c r="G131" s="1"/>
    </row>
    <row r="132" spans="2:6" ht="11.25">
      <c r="B132" s="45"/>
      <c r="C132" s="15"/>
      <c r="D132" s="2"/>
      <c r="E132" s="11"/>
      <c r="F132" s="65"/>
    </row>
    <row r="133" spans="2:6" ht="11.25">
      <c r="B133" s="45"/>
      <c r="C133" s="15">
        <v>85316</v>
      </c>
      <c r="D133" s="2"/>
      <c r="E133" s="11" t="s">
        <v>268</v>
      </c>
      <c r="F133" s="16">
        <v>229000</v>
      </c>
    </row>
    <row r="134" spans="2:6" ht="11.25">
      <c r="B134" s="45"/>
      <c r="C134" s="15"/>
      <c r="D134" s="2">
        <v>201</v>
      </c>
      <c r="E134" s="11" t="s">
        <v>150</v>
      </c>
      <c r="F134" s="66"/>
    </row>
    <row r="135" spans="2:6" ht="11.25">
      <c r="B135" s="45"/>
      <c r="C135" s="11"/>
      <c r="D135" s="1"/>
      <c r="E135" s="6"/>
      <c r="F135" s="12"/>
    </row>
    <row r="136" spans="2:6" ht="11.25">
      <c r="B136" s="45"/>
      <c r="C136" s="15">
        <v>85319</v>
      </c>
      <c r="D136" s="2"/>
      <c r="E136" s="11" t="s">
        <v>269</v>
      </c>
      <c r="F136" s="16">
        <v>285000</v>
      </c>
    </row>
    <row r="137" spans="2:6" ht="11.25">
      <c r="B137" s="45"/>
      <c r="C137" s="15"/>
      <c r="D137" s="2">
        <v>201</v>
      </c>
      <c r="E137" s="11" t="s">
        <v>150</v>
      </c>
      <c r="F137" s="66"/>
    </row>
    <row r="138" spans="2:6" ht="11.25">
      <c r="B138" s="45"/>
      <c r="C138" s="15"/>
      <c r="D138" s="2"/>
      <c r="E138" s="11"/>
      <c r="F138" s="66"/>
    </row>
    <row r="139" spans="2:6" ht="11.25">
      <c r="B139" s="45"/>
      <c r="C139" s="15">
        <v>85328</v>
      </c>
      <c r="D139" s="2"/>
      <c r="E139" s="11" t="s">
        <v>270</v>
      </c>
      <c r="F139" s="98">
        <f>SUM(F140:F140)</f>
        <v>56000</v>
      </c>
    </row>
    <row r="140" spans="2:6" ht="11.25">
      <c r="B140" s="45"/>
      <c r="C140" s="15"/>
      <c r="D140" s="2">
        <v>201</v>
      </c>
      <c r="E140" s="11" t="s">
        <v>271</v>
      </c>
      <c r="F140" s="73">
        <v>56000</v>
      </c>
    </row>
    <row r="141" spans="2:6" ht="11.25">
      <c r="B141" s="45"/>
      <c r="C141" s="15"/>
      <c r="D141" s="2"/>
      <c r="E141" s="11"/>
      <c r="F141" s="66"/>
    </row>
    <row r="142" spans="2:6" ht="11.25">
      <c r="B142" s="45"/>
      <c r="C142" s="15">
        <v>85395</v>
      </c>
      <c r="D142" s="2"/>
      <c r="E142" s="11" t="s">
        <v>6</v>
      </c>
      <c r="F142" s="97">
        <f>SUM(F143:F143)</f>
        <v>54000</v>
      </c>
    </row>
    <row r="143" spans="2:6" ht="11.25">
      <c r="B143" s="45"/>
      <c r="C143" s="15"/>
      <c r="D143" s="2">
        <v>203</v>
      </c>
      <c r="E143" s="11" t="s">
        <v>141</v>
      </c>
      <c r="F143" s="66">
        <v>54000</v>
      </c>
    </row>
    <row r="144" spans="2:6" ht="11.25">
      <c r="B144" s="45"/>
      <c r="C144" s="15"/>
      <c r="D144" s="2"/>
      <c r="E144" s="11"/>
      <c r="F144" s="17"/>
    </row>
    <row r="145" spans="2:6" ht="12">
      <c r="B145" s="192">
        <v>854</v>
      </c>
      <c r="C145" s="14"/>
      <c r="D145" s="208"/>
      <c r="E145" s="14" t="s">
        <v>396</v>
      </c>
      <c r="F145" s="25">
        <f>SUM(F147)</f>
        <v>6600</v>
      </c>
    </row>
    <row r="146" spans="2:6" ht="11.25">
      <c r="B146" s="45"/>
      <c r="C146" s="15"/>
      <c r="D146" s="2"/>
      <c r="E146" s="11"/>
      <c r="F146" s="17"/>
    </row>
    <row r="147" spans="2:6" ht="11.25">
      <c r="B147" s="45"/>
      <c r="C147" s="15">
        <v>85495</v>
      </c>
      <c r="D147" s="2">
        <v>203</v>
      </c>
      <c r="E147" s="11" t="s">
        <v>397</v>
      </c>
      <c r="F147" s="17">
        <v>6600</v>
      </c>
    </row>
    <row r="148" spans="2:6" ht="11.25">
      <c r="B148" s="45"/>
      <c r="C148" s="15"/>
      <c r="D148" s="2"/>
      <c r="E148" s="11"/>
      <c r="F148" s="17"/>
    </row>
    <row r="149" spans="2:6" ht="12">
      <c r="B149" s="192">
        <v>900</v>
      </c>
      <c r="C149" s="14"/>
      <c r="D149" s="208"/>
      <c r="E149" s="14" t="s">
        <v>194</v>
      </c>
      <c r="F149" s="25">
        <f>SUM(F150,F154,F157,)</f>
        <v>368000</v>
      </c>
    </row>
    <row r="150" spans="2:6" ht="12">
      <c r="B150" s="193"/>
      <c r="C150" s="123">
        <v>90003</v>
      </c>
      <c r="D150" s="209"/>
      <c r="E150" s="109" t="s">
        <v>294</v>
      </c>
      <c r="F150" s="110">
        <v>120000</v>
      </c>
    </row>
    <row r="151" spans="2:6" ht="12">
      <c r="B151" s="193"/>
      <c r="C151" s="143"/>
      <c r="D151" s="210" t="s">
        <v>213</v>
      </c>
      <c r="E151" s="109" t="s">
        <v>398</v>
      </c>
      <c r="F151" s="111"/>
    </row>
    <row r="152" spans="2:6" ht="12">
      <c r="B152" s="193"/>
      <c r="C152" s="143"/>
      <c r="D152" s="209"/>
      <c r="E152" s="109" t="s">
        <v>374</v>
      </c>
      <c r="F152" s="111"/>
    </row>
    <row r="153" spans="2:6" ht="12">
      <c r="B153" s="193"/>
      <c r="C153" s="143"/>
      <c r="D153" s="209"/>
      <c r="E153" s="109"/>
      <c r="F153" s="111"/>
    </row>
    <row r="154" spans="2:6" ht="11.25">
      <c r="B154" s="45"/>
      <c r="C154" s="15">
        <v>90015</v>
      </c>
      <c r="D154" s="2"/>
      <c r="E154" s="11" t="s">
        <v>272</v>
      </c>
      <c r="F154" s="16">
        <v>228000</v>
      </c>
    </row>
    <row r="155" spans="2:6" ht="11.25">
      <c r="B155" s="45"/>
      <c r="C155" s="11"/>
      <c r="D155" s="2">
        <v>201</v>
      </c>
      <c r="E155" s="11" t="s">
        <v>150</v>
      </c>
      <c r="F155" s="12"/>
    </row>
    <row r="156" spans="2:6" ht="11.25">
      <c r="B156" s="45"/>
      <c r="C156" s="11"/>
      <c r="D156" s="2"/>
      <c r="E156" s="11"/>
      <c r="F156" s="12"/>
    </row>
    <row r="157" spans="2:6" ht="11.25">
      <c r="B157" s="45"/>
      <c r="C157" s="22">
        <v>90095</v>
      </c>
      <c r="D157" s="2"/>
      <c r="E157" s="11" t="s">
        <v>6</v>
      </c>
      <c r="F157" s="97">
        <f>SUM(F158)</f>
        <v>20000</v>
      </c>
    </row>
    <row r="158" spans="2:6" ht="11.25">
      <c r="B158" s="45"/>
      <c r="C158" s="11"/>
      <c r="D158" s="2">
        <v>662</v>
      </c>
      <c r="E158" s="11" t="s">
        <v>399</v>
      </c>
      <c r="F158" s="65">
        <v>20000</v>
      </c>
    </row>
    <row r="159" spans="2:6" ht="11.25">
      <c r="B159" s="45"/>
      <c r="C159" s="15"/>
      <c r="D159" s="2"/>
      <c r="E159" s="38" t="s">
        <v>400</v>
      </c>
      <c r="F159" s="135"/>
    </row>
    <row r="160" spans="2:6" ht="11.25">
      <c r="B160" s="45"/>
      <c r="C160" s="11"/>
      <c r="D160" s="2"/>
      <c r="E160" s="11" t="s">
        <v>401</v>
      </c>
      <c r="F160" s="135"/>
    </row>
    <row r="161" spans="2:6" ht="11.25">
      <c r="B161" s="45"/>
      <c r="C161" s="11"/>
      <c r="D161" s="2"/>
      <c r="E161" s="38"/>
      <c r="F161" s="134"/>
    </row>
    <row r="162" spans="2:6" ht="12">
      <c r="B162" s="192">
        <v>926</v>
      </c>
      <c r="C162" s="14"/>
      <c r="D162" s="208"/>
      <c r="E162" s="147" t="s">
        <v>61</v>
      </c>
      <c r="F162" s="25">
        <f>SUM(F165)</f>
        <v>421000</v>
      </c>
    </row>
    <row r="163" spans="2:6" ht="11.25">
      <c r="B163" s="78"/>
      <c r="C163" s="15">
        <v>92601</v>
      </c>
      <c r="D163" s="2"/>
      <c r="E163" s="1" t="s">
        <v>275</v>
      </c>
      <c r="F163" s="16"/>
    </row>
    <row r="164" spans="2:6" ht="11.25">
      <c r="B164" s="78"/>
      <c r="C164" s="11"/>
      <c r="D164" s="2"/>
      <c r="F164" s="11"/>
    </row>
    <row r="165" spans="2:6" ht="11.25">
      <c r="B165" s="78"/>
      <c r="C165" s="11"/>
      <c r="D165" s="200" t="s">
        <v>402</v>
      </c>
      <c r="E165" s="1" t="s">
        <v>403</v>
      </c>
      <c r="F165" s="95">
        <v>421000</v>
      </c>
    </row>
    <row r="166" spans="2:6" ht="22.5">
      <c r="B166" s="78"/>
      <c r="C166" s="22"/>
      <c r="D166" s="2"/>
      <c r="E166" s="148" t="s">
        <v>404</v>
      </c>
      <c r="F166" s="135"/>
    </row>
    <row r="167" spans="2:6" ht="11.25">
      <c r="B167" s="78"/>
      <c r="C167" s="11"/>
      <c r="D167" s="2"/>
      <c r="E167" s="1"/>
      <c r="F167" s="12"/>
    </row>
    <row r="168" spans="2:6" ht="11.25">
      <c r="B168" s="78"/>
      <c r="C168" s="15"/>
      <c r="D168" s="2"/>
      <c r="E168" s="1"/>
      <c r="F168" s="68"/>
    </row>
    <row r="169" spans="2:6" ht="11.25">
      <c r="B169" s="78"/>
      <c r="C169" s="15"/>
      <c r="D169" s="2"/>
      <c r="E169" s="1"/>
      <c r="F169" s="68"/>
    </row>
    <row r="170" spans="2:6" ht="12.75">
      <c r="B170" s="78"/>
      <c r="C170" s="15"/>
      <c r="D170" s="2"/>
      <c r="E170" s="149" t="s">
        <v>142</v>
      </c>
      <c r="F170" s="103"/>
    </row>
    <row r="171" spans="2:6" ht="12.75">
      <c r="B171" s="78"/>
      <c r="C171" s="15"/>
      <c r="D171" s="2"/>
      <c r="E171" s="149" t="s">
        <v>143</v>
      </c>
      <c r="F171" s="130">
        <v>99468</v>
      </c>
    </row>
    <row r="172" spans="2:6" ht="11.25">
      <c r="B172" s="78"/>
      <c r="C172" s="15"/>
      <c r="D172" s="201"/>
      <c r="E172" s="1"/>
      <c r="F172" s="150"/>
    </row>
    <row r="173" spans="2:6" ht="12">
      <c r="B173" s="192">
        <v>710</v>
      </c>
      <c r="C173" s="14"/>
      <c r="D173" s="208"/>
      <c r="E173" s="14" t="s">
        <v>284</v>
      </c>
      <c r="F173" s="25">
        <f>SUM(F174)</f>
        <v>99468</v>
      </c>
    </row>
    <row r="174" spans="2:6" ht="11.25">
      <c r="B174" s="78"/>
      <c r="C174" s="15">
        <v>71035</v>
      </c>
      <c r="D174" s="2"/>
      <c r="E174" s="11" t="s">
        <v>369</v>
      </c>
      <c r="F174" s="68">
        <f>SUM(F175)</f>
        <v>99468</v>
      </c>
    </row>
    <row r="175" spans="2:6" ht="12">
      <c r="B175" s="78"/>
      <c r="C175" s="15"/>
      <c r="D175" s="211" t="s">
        <v>199</v>
      </c>
      <c r="E175" s="109" t="s">
        <v>273</v>
      </c>
      <c r="F175" s="111">
        <v>99468</v>
      </c>
    </row>
    <row r="176" spans="2:6" ht="11.25">
      <c r="B176" s="78"/>
      <c r="C176" s="15"/>
      <c r="D176" s="2"/>
      <c r="E176" s="11"/>
      <c r="F176" s="68"/>
    </row>
    <row r="177" spans="2:6" ht="11.25">
      <c r="B177" s="78"/>
      <c r="C177" s="15"/>
      <c r="D177" s="2"/>
      <c r="E177" s="27"/>
      <c r="F177" s="68"/>
    </row>
    <row r="178" spans="2:6" ht="12.75">
      <c r="B178" s="78"/>
      <c r="C178" s="15"/>
      <c r="D178" s="2"/>
      <c r="E178" s="129" t="s">
        <v>144</v>
      </c>
      <c r="F178" s="68"/>
    </row>
    <row r="179" spans="2:6" ht="12.75">
      <c r="B179" s="78"/>
      <c r="C179" s="15"/>
      <c r="D179" s="2"/>
      <c r="E179" s="129" t="s">
        <v>145</v>
      </c>
      <c r="F179" s="130">
        <f>SUM(F181)</f>
        <v>6000</v>
      </c>
    </row>
    <row r="180" spans="2:6" ht="11.25">
      <c r="B180" s="78"/>
      <c r="C180" s="15"/>
      <c r="D180" s="2"/>
      <c r="E180" s="22"/>
      <c r="F180" s="68"/>
    </row>
    <row r="181" spans="2:6" ht="12">
      <c r="B181" s="192">
        <v>853</v>
      </c>
      <c r="C181" s="14"/>
      <c r="D181" s="208"/>
      <c r="E181" s="14" t="s">
        <v>19</v>
      </c>
      <c r="F181" s="25">
        <f>SUM(F182)</f>
        <v>6000</v>
      </c>
    </row>
    <row r="182" spans="2:6" ht="11.25">
      <c r="B182" s="78"/>
      <c r="C182" s="15">
        <v>85328</v>
      </c>
      <c r="D182" s="2"/>
      <c r="E182" s="47" t="s">
        <v>274</v>
      </c>
      <c r="F182" s="68">
        <f>SUM(F183)</f>
        <v>6000</v>
      </c>
    </row>
    <row r="183" spans="2:6" ht="11.25">
      <c r="B183" s="78"/>
      <c r="C183" s="15"/>
      <c r="D183" s="200" t="s">
        <v>209</v>
      </c>
      <c r="E183" s="11" t="s">
        <v>210</v>
      </c>
      <c r="F183" s="73">
        <v>6000</v>
      </c>
    </row>
    <row r="184" spans="2:6" ht="11.25">
      <c r="B184" s="78"/>
      <c r="C184" s="15"/>
      <c r="D184" s="42"/>
      <c r="E184" s="47"/>
      <c r="F184" s="68"/>
    </row>
    <row r="185" spans="2:6" ht="11.25">
      <c r="B185" s="78"/>
      <c r="C185" s="15"/>
      <c r="D185" s="42"/>
      <c r="E185" s="47"/>
      <c r="F185" s="68"/>
    </row>
    <row r="186" spans="2:6" ht="12.75">
      <c r="B186" s="45"/>
      <c r="C186" s="15"/>
      <c r="D186" s="2"/>
      <c r="E186" s="116" t="s">
        <v>276</v>
      </c>
      <c r="F186" s="117">
        <f>SUM(F188)</f>
        <v>500000</v>
      </c>
    </row>
    <row r="187" spans="2:6" ht="11.25">
      <c r="B187" s="45"/>
      <c r="C187" s="15"/>
      <c r="D187" s="2"/>
      <c r="E187" s="11"/>
      <c r="F187" s="66"/>
    </row>
    <row r="188" spans="2:6" ht="12">
      <c r="B188" s="192">
        <v>926</v>
      </c>
      <c r="C188" s="14"/>
      <c r="D188" s="208"/>
      <c r="E188" s="14" t="s">
        <v>61</v>
      </c>
      <c r="F188" s="25">
        <f>SUM(F189)</f>
        <v>500000</v>
      </c>
    </row>
    <row r="189" spans="2:6" ht="11.25">
      <c r="B189" s="45"/>
      <c r="C189" s="15">
        <v>92601</v>
      </c>
      <c r="D189" s="2"/>
      <c r="E189" s="11" t="s">
        <v>275</v>
      </c>
      <c r="F189" s="16">
        <f>SUM(F190)</f>
        <v>500000</v>
      </c>
    </row>
    <row r="190" spans="2:6" ht="11.25">
      <c r="B190" s="45"/>
      <c r="C190" s="15"/>
      <c r="D190" s="200" t="s">
        <v>209</v>
      </c>
      <c r="E190" s="11" t="s">
        <v>210</v>
      </c>
      <c r="F190" s="65">
        <v>500000</v>
      </c>
    </row>
    <row r="191" spans="2:6" ht="11.25">
      <c r="B191" s="78"/>
      <c r="C191" s="15"/>
      <c r="D191" s="42"/>
      <c r="E191" s="47"/>
      <c r="F191" s="68"/>
    </row>
    <row r="192" spans="2:6" ht="11.25">
      <c r="B192" s="45"/>
      <c r="C192" s="15"/>
      <c r="D192" s="2"/>
      <c r="E192" s="11"/>
      <c r="F192" s="66"/>
    </row>
    <row r="193" spans="2:6" ht="11.25">
      <c r="B193" s="72"/>
      <c r="C193" s="131"/>
      <c r="D193" s="201"/>
      <c r="E193" s="11"/>
      <c r="F193" s="66"/>
    </row>
    <row r="194" spans="2:6" ht="12.75">
      <c r="B194" s="44"/>
      <c r="E194" s="31" t="s">
        <v>48</v>
      </c>
      <c r="F194" s="32">
        <f>SUM(F12,F171,F179,F186,)</f>
        <v>32278150</v>
      </c>
    </row>
    <row r="195" spans="2:6" ht="11.25">
      <c r="B195" s="1"/>
      <c r="C195" s="1"/>
      <c r="D195" s="1"/>
      <c r="E195" s="1"/>
      <c r="F195" s="1"/>
    </row>
    <row r="196" spans="2:6" ht="11.25">
      <c r="B196" s="1"/>
      <c r="C196" s="1"/>
      <c r="D196" s="1"/>
      <c r="E196" s="1"/>
      <c r="F196" s="1"/>
    </row>
    <row r="197" spans="2:6" ht="11.25">
      <c r="B197" s="1"/>
      <c r="C197" s="1"/>
      <c r="D197" s="1"/>
      <c r="E197" s="1"/>
      <c r="F197" s="1"/>
    </row>
    <row r="198" spans="2:6" ht="11.25">
      <c r="B198" s="1"/>
      <c r="C198" s="1"/>
      <c r="D198" s="1"/>
      <c r="E198" s="1"/>
      <c r="F198" s="1"/>
    </row>
    <row r="199" spans="2:6" ht="11.25">
      <c r="B199" s="1"/>
      <c r="C199" s="1"/>
      <c r="D199" s="1"/>
      <c r="E199" s="1"/>
      <c r="F199" s="1"/>
    </row>
    <row r="200" spans="2:6" ht="11.25">
      <c r="B200" s="1"/>
      <c r="C200" s="1"/>
      <c r="D200" s="1"/>
      <c r="E200" s="1"/>
      <c r="F200" s="1"/>
    </row>
    <row r="201" spans="2:6" ht="11.25">
      <c r="B201" s="1"/>
      <c r="C201" s="1"/>
      <c r="D201" s="1"/>
      <c r="E201" s="1"/>
      <c r="F201" s="1"/>
    </row>
    <row r="202" spans="2:6" ht="11.25">
      <c r="B202" s="1"/>
      <c r="C202" s="1"/>
      <c r="D202" s="1"/>
      <c r="E202" s="1"/>
      <c r="F202" s="1"/>
    </row>
    <row r="203" spans="2:6" ht="11.25">
      <c r="B203" s="1"/>
      <c r="C203" s="1"/>
      <c r="D203" s="1"/>
      <c r="E203" s="1"/>
      <c r="F203" s="1"/>
    </row>
    <row r="204" spans="2:6" ht="11.25">
      <c r="B204" s="1"/>
      <c r="C204" s="1"/>
      <c r="D204" s="1"/>
      <c r="E204" s="1"/>
      <c r="F204" s="1"/>
    </row>
    <row r="205" spans="2:6" ht="11.25">
      <c r="B205" s="1"/>
      <c r="C205" s="1"/>
      <c r="D205" s="1"/>
      <c r="E205" s="1"/>
      <c r="F205" s="1"/>
    </row>
    <row r="206" spans="2:6" ht="11.25">
      <c r="B206" s="1"/>
      <c r="C206" s="1"/>
      <c r="D206" s="1"/>
      <c r="E206" s="1"/>
      <c r="F206" s="1"/>
    </row>
    <row r="207" spans="2:6" ht="11.25">
      <c r="B207" s="1"/>
      <c r="C207" s="1"/>
      <c r="D207" s="1"/>
      <c r="E207" s="1"/>
      <c r="F207" s="1"/>
    </row>
    <row r="208" spans="2:6" ht="11.25">
      <c r="B208" s="1"/>
      <c r="C208" s="1"/>
      <c r="D208" s="1"/>
      <c r="E208" s="1"/>
      <c r="F208" s="1"/>
    </row>
    <row r="209" spans="2:6" ht="11.25">
      <c r="B209" s="1"/>
      <c r="C209" s="1"/>
      <c r="D209" s="1"/>
      <c r="E209" s="1"/>
      <c r="F209" s="1"/>
    </row>
    <row r="210" spans="2:6" ht="11.25">
      <c r="B210" s="1"/>
      <c r="C210" s="1"/>
      <c r="D210" s="1"/>
      <c r="E210" s="1"/>
      <c r="F210" s="1"/>
    </row>
    <row r="211" spans="2:6" ht="11.25">
      <c r="B211" s="1"/>
      <c r="C211" s="1"/>
      <c r="D211" s="1"/>
      <c r="E211" s="1"/>
      <c r="F211" s="1"/>
    </row>
    <row r="212" spans="2:6" ht="11.25">
      <c r="B212" s="1"/>
      <c r="C212" s="1"/>
      <c r="D212" s="1"/>
      <c r="E212" s="1"/>
      <c r="F212" s="1"/>
    </row>
    <row r="213" spans="2:6" ht="11.25">
      <c r="B213" s="1"/>
      <c r="C213" s="1"/>
      <c r="D213" s="1"/>
      <c r="E213" s="1"/>
      <c r="F213" s="1"/>
    </row>
    <row r="214" spans="2:6" ht="11.25">
      <c r="B214" s="1"/>
      <c r="C214" s="1"/>
      <c r="D214" s="1"/>
      <c r="E214" s="1"/>
      <c r="F214" s="1"/>
    </row>
    <row r="215" spans="2:6" ht="11.25">
      <c r="B215" s="1"/>
      <c r="C215" s="1"/>
      <c r="D215" s="1"/>
      <c r="E215" s="1"/>
      <c r="F215" s="1"/>
    </row>
    <row r="216" spans="2:6" ht="11.25">
      <c r="B216" s="1"/>
      <c r="C216" s="1"/>
      <c r="D216" s="1"/>
      <c r="E216" s="1"/>
      <c r="F216" s="1"/>
    </row>
    <row r="217" spans="2:6" ht="11.25">
      <c r="B217" s="1"/>
      <c r="C217" s="1"/>
      <c r="D217" s="1"/>
      <c r="E217" s="1"/>
      <c r="F217" s="1"/>
    </row>
    <row r="218" spans="2:6" ht="11.25">
      <c r="B218" s="1"/>
      <c r="C218" s="1"/>
      <c r="D218" s="1"/>
      <c r="E218" s="1"/>
      <c r="F218" s="1"/>
    </row>
    <row r="219" spans="2:6" ht="11.25">
      <c r="B219" s="1"/>
      <c r="C219" s="1"/>
      <c r="D219" s="1"/>
      <c r="E219" s="1"/>
      <c r="F219" s="1"/>
    </row>
    <row r="220" spans="2:6" ht="11.25">
      <c r="B220" s="1"/>
      <c r="C220" s="1"/>
      <c r="D220" s="1"/>
      <c r="E220" s="1"/>
      <c r="F220" s="1"/>
    </row>
    <row r="221" spans="2:6" ht="11.25">
      <c r="B221" s="1"/>
      <c r="C221" s="1"/>
      <c r="D221" s="1"/>
      <c r="E221" s="1"/>
      <c r="F221" s="1"/>
    </row>
    <row r="222" spans="2:6" ht="11.25">
      <c r="B222" s="1"/>
      <c r="C222" s="1"/>
      <c r="D222" s="1"/>
      <c r="E222" s="1"/>
      <c r="F222" s="1"/>
    </row>
    <row r="223" spans="2:6" ht="11.25">
      <c r="B223" s="1"/>
      <c r="C223" s="1"/>
      <c r="D223" s="1"/>
      <c r="E223" s="1"/>
      <c r="F223" s="1"/>
    </row>
    <row r="224" spans="2:6" ht="11.25">
      <c r="B224" s="1"/>
      <c r="C224" s="1"/>
      <c r="D224" s="1"/>
      <c r="E224" s="1"/>
      <c r="F224" s="1"/>
    </row>
    <row r="225" spans="2:6" ht="11.25">
      <c r="B225" s="1"/>
      <c r="C225" s="1"/>
      <c r="D225" s="1"/>
      <c r="E225" s="1"/>
      <c r="F225" s="1"/>
    </row>
    <row r="226" spans="2:6" ht="11.25">
      <c r="B226" s="1"/>
      <c r="C226" s="1"/>
      <c r="D226" s="1"/>
      <c r="E226" s="1"/>
      <c r="F226" s="1"/>
    </row>
    <row r="227" spans="2:6" ht="11.25">
      <c r="B227" s="1"/>
      <c r="C227" s="1"/>
      <c r="D227" s="1"/>
      <c r="E227" s="1"/>
      <c r="F227" s="1"/>
    </row>
    <row r="228" spans="2:6" ht="11.25">
      <c r="B228" s="1"/>
      <c r="C228" s="1"/>
      <c r="D228" s="1"/>
      <c r="E228" s="1"/>
      <c r="F228" s="1"/>
    </row>
    <row r="229" spans="2:6" ht="11.25">
      <c r="B229" s="1"/>
      <c r="C229" s="1"/>
      <c r="D229" s="1"/>
      <c r="E229" s="1"/>
      <c r="F229" s="1"/>
    </row>
    <row r="230" spans="2:6" ht="11.25">
      <c r="B230" s="1"/>
      <c r="C230" s="1"/>
      <c r="D230" s="1"/>
      <c r="E230" s="1"/>
      <c r="F230" s="1"/>
    </row>
    <row r="231" spans="2:6" ht="11.25">
      <c r="B231" s="1"/>
      <c r="C231" s="1"/>
      <c r="D231" s="1"/>
      <c r="E231" s="1"/>
      <c r="F231" s="1"/>
    </row>
    <row r="232" spans="2:6" ht="11.25">
      <c r="B232" s="1"/>
      <c r="C232" s="1"/>
      <c r="D232" s="1"/>
      <c r="E232" s="1"/>
      <c r="F232" s="1"/>
    </row>
    <row r="233" spans="2:6" ht="11.25">
      <c r="B233" s="1"/>
      <c r="C233" s="1"/>
      <c r="D233" s="1"/>
      <c r="E233" s="1"/>
      <c r="F233" s="1"/>
    </row>
    <row r="234" spans="2:6" ht="11.25">
      <c r="B234" s="1"/>
      <c r="C234" s="1"/>
      <c r="D234" s="1"/>
      <c r="E234" s="1"/>
      <c r="F234" s="1"/>
    </row>
    <row r="235" spans="2:6" ht="11.25">
      <c r="B235" s="1"/>
      <c r="C235" s="1"/>
      <c r="D235" s="1"/>
      <c r="E235" s="1"/>
      <c r="F235" s="1"/>
    </row>
    <row r="236" spans="2:6" ht="11.25">
      <c r="B236" s="1"/>
      <c r="C236" s="1"/>
      <c r="D236" s="1"/>
      <c r="E236" s="1"/>
      <c r="F236" s="1"/>
    </row>
    <row r="237" spans="2:6" ht="11.25">
      <c r="B237" s="1"/>
      <c r="C237" s="1"/>
      <c r="D237" s="1"/>
      <c r="E237" s="1"/>
      <c r="F237" s="1"/>
    </row>
    <row r="238" spans="2:6" ht="11.25">
      <c r="B238" s="1"/>
      <c r="C238" s="1"/>
      <c r="D238" s="1"/>
      <c r="E238" s="1"/>
      <c r="F238" s="1"/>
    </row>
    <row r="239" spans="2:6" ht="11.25">
      <c r="B239" s="1"/>
      <c r="C239" s="1"/>
      <c r="D239" s="1"/>
      <c r="E239" s="1"/>
      <c r="F239" s="1"/>
    </row>
    <row r="240" spans="2:6" ht="11.25">
      <c r="B240" s="1"/>
      <c r="C240" s="1"/>
      <c r="D240" s="1"/>
      <c r="E240" s="1"/>
      <c r="F240" s="1"/>
    </row>
    <row r="241" spans="2:6" ht="11.25">
      <c r="B241" s="1"/>
      <c r="C241" s="1"/>
      <c r="D241" s="1"/>
      <c r="E241" s="1"/>
      <c r="F241" s="1"/>
    </row>
    <row r="242" spans="2:6" ht="11.25">
      <c r="B242" s="1"/>
      <c r="C242" s="1"/>
      <c r="D242" s="1"/>
      <c r="E242" s="1"/>
      <c r="F242" s="1"/>
    </row>
    <row r="243" spans="2:6" ht="11.25">
      <c r="B243" s="1"/>
      <c r="C243" s="1"/>
      <c r="D243" s="1"/>
      <c r="E243" s="1"/>
      <c r="F243" s="1"/>
    </row>
    <row r="244" spans="2:6" ht="11.25">
      <c r="B244" s="1"/>
      <c r="C244" s="1"/>
      <c r="D244" s="1"/>
      <c r="E244" s="1"/>
      <c r="F244" s="1"/>
    </row>
    <row r="245" spans="2:6" ht="11.25">
      <c r="B245" s="1"/>
      <c r="C245" s="1"/>
      <c r="D245" s="1"/>
      <c r="E245" s="1"/>
      <c r="F245" s="1"/>
    </row>
    <row r="246" spans="2:6" ht="11.25">
      <c r="B246" s="1"/>
      <c r="C246" s="1"/>
      <c r="D246" s="1"/>
      <c r="E246" s="1"/>
      <c r="F246" s="1"/>
    </row>
    <row r="247" spans="2:6" ht="11.25">
      <c r="B247" s="1"/>
      <c r="C247" s="1"/>
      <c r="D247" s="1"/>
      <c r="E247" s="1"/>
      <c r="F247" s="1"/>
    </row>
    <row r="248" spans="2:6" ht="11.25">
      <c r="B248" s="1"/>
      <c r="C248" s="1"/>
      <c r="D248" s="1"/>
      <c r="E248" s="1"/>
      <c r="F248" s="1"/>
    </row>
    <row r="249" spans="2:6" ht="11.25">
      <c r="B249" s="1"/>
      <c r="C249" s="1"/>
      <c r="D249" s="1"/>
      <c r="E249" s="1"/>
      <c r="F249" s="1"/>
    </row>
    <row r="250" spans="2:6" ht="11.25">
      <c r="B250" s="1"/>
      <c r="C250" s="1"/>
      <c r="D250" s="1"/>
      <c r="E250" s="1"/>
      <c r="F250" s="1"/>
    </row>
    <row r="251" spans="2:6" ht="11.25">
      <c r="B251" s="1"/>
      <c r="C251" s="1"/>
      <c r="D251" s="1"/>
      <c r="E251" s="1"/>
      <c r="F251" s="1"/>
    </row>
    <row r="252" spans="2:6" ht="11.25">
      <c r="B252" s="1"/>
      <c r="C252" s="1"/>
      <c r="D252" s="1"/>
      <c r="E252" s="1"/>
      <c r="F252" s="1"/>
    </row>
    <row r="253" spans="2:6" ht="11.25">
      <c r="B253" s="1"/>
      <c r="C253" s="1"/>
      <c r="D253" s="1"/>
      <c r="E253" s="1"/>
      <c r="F253" s="1"/>
    </row>
    <row r="254" spans="2:6" ht="11.25">
      <c r="B254" s="1"/>
      <c r="C254" s="1"/>
      <c r="D254" s="1"/>
      <c r="E254" s="1"/>
      <c r="F254" s="1"/>
    </row>
    <row r="255" spans="2:6" ht="11.25">
      <c r="B255" s="1"/>
      <c r="C255" s="1"/>
      <c r="D255" s="1"/>
      <c r="E255" s="1"/>
      <c r="F255" s="1"/>
    </row>
    <row r="256" spans="2:6" ht="11.25">
      <c r="B256" s="1"/>
      <c r="C256" s="1"/>
      <c r="D256" s="1"/>
      <c r="E256" s="1"/>
      <c r="F256" s="1"/>
    </row>
    <row r="257" spans="2:6" ht="11.25">
      <c r="B257" s="1"/>
      <c r="C257" s="1"/>
      <c r="D257" s="1"/>
      <c r="E257" s="1"/>
      <c r="F257" s="1"/>
    </row>
    <row r="258" spans="2:6" ht="11.25">
      <c r="B258" s="1"/>
      <c r="C258" s="1"/>
      <c r="D258" s="1"/>
      <c r="E258" s="1"/>
      <c r="F258" s="1"/>
    </row>
    <row r="259" spans="2:6" ht="11.25">
      <c r="B259" s="1"/>
      <c r="C259" s="1"/>
      <c r="D259" s="1"/>
      <c r="E259" s="1"/>
      <c r="F259" s="1"/>
    </row>
    <row r="260" spans="2:6" ht="11.25">
      <c r="B260" s="1"/>
      <c r="C260" s="1"/>
      <c r="D260" s="1"/>
      <c r="E260" s="1"/>
      <c r="F260" s="1"/>
    </row>
    <row r="261" spans="2:6" ht="11.25">
      <c r="B261" s="1"/>
      <c r="C261" s="1"/>
      <c r="D261" s="1"/>
      <c r="E261" s="1"/>
      <c r="F261" s="1"/>
    </row>
    <row r="262" spans="2:6" ht="11.25">
      <c r="B262" s="1"/>
      <c r="C262" s="1"/>
      <c r="D262" s="1"/>
      <c r="E262" s="1"/>
      <c r="F262" s="1"/>
    </row>
    <row r="263" spans="2:6" ht="11.25">
      <c r="B263" s="1"/>
      <c r="C263" s="1"/>
      <c r="D263" s="1"/>
      <c r="E263" s="1"/>
      <c r="F263" s="1"/>
    </row>
    <row r="264" spans="2:6" ht="11.25">
      <c r="B264" s="1"/>
      <c r="C264" s="1"/>
      <c r="D264" s="1"/>
      <c r="E264" s="1"/>
      <c r="F264" s="1"/>
    </row>
    <row r="265" spans="2:6" ht="11.25">
      <c r="B265" s="1"/>
      <c r="C265" s="1"/>
      <c r="D265" s="1"/>
      <c r="E265" s="1"/>
      <c r="F265" s="1"/>
    </row>
    <row r="266" spans="2:6" ht="11.25">
      <c r="B266" s="1"/>
      <c r="C266" s="1"/>
      <c r="D266" s="1"/>
      <c r="E266" s="1"/>
      <c r="F266" s="1"/>
    </row>
    <row r="267" spans="2:6" ht="11.25">
      <c r="B267" s="1"/>
      <c r="C267" s="1"/>
      <c r="D267" s="1"/>
      <c r="E267" s="1"/>
      <c r="F267" s="1"/>
    </row>
    <row r="268" spans="2:6" ht="11.25">
      <c r="B268" s="1"/>
      <c r="C268" s="1"/>
      <c r="D268" s="1"/>
      <c r="E268" s="1"/>
      <c r="F268" s="1"/>
    </row>
    <row r="269" spans="2:6" ht="11.25">
      <c r="B269" s="1"/>
      <c r="C269" s="1"/>
      <c r="D269" s="1"/>
      <c r="E269" s="1"/>
      <c r="F269" s="1"/>
    </row>
    <row r="270" spans="2:6" ht="11.25">
      <c r="B270" s="1"/>
      <c r="C270" s="1"/>
      <c r="D270" s="1"/>
      <c r="E270" s="1"/>
      <c r="F270" s="1"/>
    </row>
    <row r="271" spans="2:6" ht="11.25">
      <c r="B271" s="1"/>
      <c r="C271" s="1"/>
      <c r="D271" s="1"/>
      <c r="E271" s="1"/>
      <c r="F271" s="1"/>
    </row>
    <row r="272" spans="2:6" ht="11.25">
      <c r="B272" s="1"/>
      <c r="C272" s="1"/>
      <c r="D272" s="1"/>
      <c r="E272" s="1"/>
      <c r="F272" s="1"/>
    </row>
    <row r="273" spans="2:6" ht="11.25">
      <c r="B273" s="1"/>
      <c r="C273" s="1"/>
      <c r="D273" s="1"/>
      <c r="E273" s="1"/>
      <c r="F273" s="1"/>
    </row>
    <row r="274" spans="2:6" ht="11.25">
      <c r="B274" s="1"/>
      <c r="C274" s="1"/>
      <c r="D274" s="1"/>
      <c r="E274" s="1"/>
      <c r="F274" s="1"/>
    </row>
    <row r="275" spans="2:6" ht="11.25">
      <c r="B275" s="1"/>
      <c r="C275" s="1"/>
      <c r="D275" s="1"/>
      <c r="E275" s="1"/>
      <c r="F275" s="1"/>
    </row>
    <row r="276" spans="2:6" ht="11.25">
      <c r="B276" s="1"/>
      <c r="C276" s="1"/>
      <c r="D276" s="1"/>
      <c r="E276" s="1"/>
      <c r="F276" s="1"/>
    </row>
    <row r="277" spans="2:6" ht="11.25">
      <c r="B277" s="1"/>
      <c r="C277" s="1"/>
      <c r="D277" s="1"/>
      <c r="E277" s="1"/>
      <c r="F277" s="1"/>
    </row>
    <row r="278" spans="2:6" ht="11.25">
      <c r="B278" s="1"/>
      <c r="C278" s="1"/>
      <c r="D278" s="1"/>
      <c r="E278" s="1"/>
      <c r="F278" s="1"/>
    </row>
    <row r="279" spans="2:6" ht="11.25">
      <c r="B279" s="1"/>
      <c r="C279" s="1"/>
      <c r="D279" s="1"/>
      <c r="E279" s="1"/>
      <c r="F279" s="1"/>
    </row>
    <row r="280" spans="2:6" ht="11.25">
      <c r="B280" s="1"/>
      <c r="C280" s="1"/>
      <c r="D280" s="1"/>
      <c r="E280" s="1"/>
      <c r="F280" s="1"/>
    </row>
    <row r="281" spans="2:6" ht="11.25">
      <c r="B281" s="1"/>
      <c r="C281" s="1"/>
      <c r="D281" s="1"/>
      <c r="E281" s="1"/>
      <c r="F281" s="1"/>
    </row>
    <row r="282" spans="2:6" ht="11.25">
      <c r="B282" s="1"/>
      <c r="C282" s="1"/>
      <c r="D282" s="1"/>
      <c r="E282" s="1"/>
      <c r="F282" s="1"/>
    </row>
    <row r="283" spans="2:6" ht="11.25">
      <c r="B283" s="1"/>
      <c r="C283" s="1"/>
      <c r="D283" s="1"/>
      <c r="E283" s="1"/>
      <c r="F283" s="1"/>
    </row>
    <row r="284" spans="2:6" ht="11.25">
      <c r="B284" s="1"/>
      <c r="C284" s="1"/>
      <c r="D284" s="1"/>
      <c r="E284" s="1"/>
      <c r="F284" s="1"/>
    </row>
    <row r="285" spans="2:6" ht="11.25">
      <c r="B285" s="1"/>
      <c r="C285" s="1"/>
      <c r="D285" s="1"/>
      <c r="E285" s="1"/>
      <c r="F285" s="1"/>
    </row>
    <row r="286" spans="2:6" ht="11.25">
      <c r="B286" s="1"/>
      <c r="C286" s="1"/>
      <c r="D286" s="1"/>
      <c r="E286" s="1"/>
      <c r="F286" s="1"/>
    </row>
    <row r="287" spans="2:6" ht="11.25">
      <c r="B287" s="1"/>
      <c r="C287" s="1"/>
      <c r="D287" s="1"/>
      <c r="E287" s="1"/>
      <c r="F287" s="1"/>
    </row>
    <row r="288" spans="2:6" ht="11.25">
      <c r="B288" s="1"/>
      <c r="C288" s="1"/>
      <c r="D288" s="1"/>
      <c r="E288" s="1"/>
      <c r="F288" s="1"/>
    </row>
    <row r="289" spans="2:6" ht="11.25">
      <c r="B289" s="1"/>
      <c r="C289" s="1"/>
      <c r="D289" s="1"/>
      <c r="E289" s="1"/>
      <c r="F289" s="1"/>
    </row>
    <row r="290" spans="2:6" ht="11.25">
      <c r="B290" s="1"/>
      <c r="C290" s="1"/>
      <c r="D290" s="1"/>
      <c r="E290" s="1"/>
      <c r="F290" s="1"/>
    </row>
    <row r="291" spans="2:6" ht="11.25">
      <c r="B291" s="1"/>
      <c r="C291" s="1"/>
      <c r="D291" s="1"/>
      <c r="E291" s="1"/>
      <c r="F291" s="1"/>
    </row>
    <row r="292" spans="2:6" ht="11.25">
      <c r="B292" s="1"/>
      <c r="C292" s="1"/>
      <c r="D292" s="1"/>
      <c r="E292" s="1"/>
      <c r="F292" s="1"/>
    </row>
    <row r="293" spans="2:6" ht="11.25">
      <c r="B293" s="1"/>
      <c r="C293" s="1"/>
      <c r="D293" s="1"/>
      <c r="E293" s="1"/>
      <c r="F293" s="1"/>
    </row>
    <row r="294" spans="2:6" ht="11.25">
      <c r="B294" s="1"/>
      <c r="C294" s="1"/>
      <c r="D294" s="1"/>
      <c r="E294" s="1"/>
      <c r="F294" s="1"/>
    </row>
    <row r="295" spans="2:6" ht="11.25">
      <c r="B295" s="1"/>
      <c r="C295" s="1"/>
      <c r="D295" s="1"/>
      <c r="E295" s="1"/>
      <c r="F295" s="1"/>
    </row>
    <row r="296" spans="2:6" ht="11.25">
      <c r="B296" s="1"/>
      <c r="C296" s="1"/>
      <c r="D296" s="1"/>
      <c r="E296" s="1"/>
      <c r="F296" s="1"/>
    </row>
    <row r="297" spans="2:6" ht="11.25">
      <c r="B297" s="1"/>
      <c r="C297" s="1"/>
      <c r="D297" s="1"/>
      <c r="E297" s="1"/>
      <c r="F297" s="1"/>
    </row>
    <row r="298" spans="2:6" ht="11.25">
      <c r="B298" s="1"/>
      <c r="C298" s="1"/>
      <c r="D298" s="1"/>
      <c r="E298" s="1"/>
      <c r="F298" s="1"/>
    </row>
    <row r="299" spans="2:6" ht="11.25">
      <c r="B299" s="1"/>
      <c r="C299" s="1"/>
      <c r="D299" s="1"/>
      <c r="E299" s="1"/>
      <c r="F299" s="1"/>
    </row>
    <row r="300" spans="2:6" ht="11.25">
      <c r="B300" s="1"/>
      <c r="C300" s="1"/>
      <c r="D300" s="1"/>
      <c r="E300" s="1"/>
      <c r="F300" s="1"/>
    </row>
    <row r="301" spans="2:6" ht="11.25">
      <c r="B301" s="1"/>
      <c r="C301" s="1"/>
      <c r="D301" s="1"/>
      <c r="E301" s="1"/>
      <c r="F301" s="1"/>
    </row>
    <row r="302" spans="2:6" ht="11.25">
      <c r="B302" s="1"/>
      <c r="C302" s="1"/>
      <c r="D302" s="1"/>
      <c r="E302" s="1"/>
      <c r="F302" s="1"/>
    </row>
    <row r="303" spans="2:6" ht="11.25">
      <c r="B303" s="1"/>
      <c r="C303" s="1"/>
      <c r="D303" s="1"/>
      <c r="E303" s="1"/>
      <c r="F303" s="1"/>
    </row>
    <row r="304" spans="2:6" ht="11.25">
      <c r="B304" s="1"/>
      <c r="C304" s="1"/>
      <c r="D304" s="1"/>
      <c r="E304" s="1"/>
      <c r="F304" s="1"/>
    </row>
    <row r="305" spans="2:6" ht="11.25">
      <c r="B305" s="1"/>
      <c r="C305" s="1"/>
      <c r="D305" s="1"/>
      <c r="E305" s="1"/>
      <c r="F305" s="1"/>
    </row>
    <row r="306" spans="2:6" ht="11.25">
      <c r="B306" s="1"/>
      <c r="C306" s="1"/>
      <c r="D306" s="1"/>
      <c r="E306" s="1"/>
      <c r="F306" s="1"/>
    </row>
    <row r="307" spans="2:6" ht="11.25">
      <c r="B307" s="1"/>
      <c r="C307" s="1"/>
      <c r="D307" s="1"/>
      <c r="E307" s="1"/>
      <c r="F307" s="1"/>
    </row>
    <row r="308" spans="2:6" ht="11.25">
      <c r="B308" s="1"/>
      <c r="C308" s="1"/>
      <c r="D308" s="1"/>
      <c r="E308" s="1"/>
      <c r="F308" s="1"/>
    </row>
    <row r="309" spans="2:6" ht="11.25">
      <c r="B309" s="1"/>
      <c r="C309" s="1"/>
      <c r="D309" s="1"/>
      <c r="E309" s="1"/>
      <c r="F309" s="1"/>
    </row>
    <row r="310" spans="2:6" ht="11.25">
      <c r="B310" s="1"/>
      <c r="C310" s="1"/>
      <c r="D310" s="1"/>
      <c r="E310" s="1"/>
      <c r="F310" s="1"/>
    </row>
    <row r="311" spans="2:6" ht="11.25">
      <c r="B311" s="1"/>
      <c r="C311" s="1"/>
      <c r="D311" s="1"/>
      <c r="E311" s="1"/>
      <c r="F311" s="1"/>
    </row>
    <row r="312" spans="2:6" ht="11.25">
      <c r="B312" s="1"/>
      <c r="C312" s="1"/>
      <c r="D312" s="1"/>
      <c r="E312" s="1"/>
      <c r="F312" s="1"/>
    </row>
    <row r="313" spans="2:6" ht="11.25">
      <c r="B313" s="1"/>
      <c r="C313" s="1"/>
      <c r="D313" s="1"/>
      <c r="E313" s="1"/>
      <c r="F313" s="1"/>
    </row>
    <row r="314" spans="2:6" ht="11.25">
      <c r="B314" s="1"/>
      <c r="C314" s="1"/>
      <c r="D314" s="1"/>
      <c r="E314" s="1"/>
      <c r="F314" s="1"/>
    </row>
    <row r="315" spans="2:6" ht="11.25">
      <c r="B315" s="1"/>
      <c r="C315" s="1"/>
      <c r="D315" s="1"/>
      <c r="E315" s="1"/>
      <c r="F315" s="1"/>
    </row>
    <row r="316" spans="2:6" ht="11.25">
      <c r="B316" s="1"/>
      <c r="C316" s="1"/>
      <c r="D316" s="1"/>
      <c r="E316" s="1"/>
      <c r="F316" s="1"/>
    </row>
    <row r="317" spans="2:6" ht="11.25">
      <c r="B317" s="1"/>
      <c r="C317" s="1"/>
      <c r="D317" s="1"/>
      <c r="E317" s="1"/>
      <c r="F317" s="1"/>
    </row>
    <row r="318" spans="2:6" ht="11.25">
      <c r="B318" s="1"/>
      <c r="C318" s="1"/>
      <c r="D318" s="1"/>
      <c r="E318" s="1"/>
      <c r="F318" s="1"/>
    </row>
    <row r="319" spans="2:6" ht="11.25">
      <c r="B319" s="1"/>
      <c r="C319" s="1"/>
      <c r="D319" s="1"/>
      <c r="E319" s="1"/>
      <c r="F319" s="1"/>
    </row>
    <row r="320" spans="2:6" ht="11.25">
      <c r="B320" s="1"/>
      <c r="C320" s="1"/>
      <c r="D320" s="1"/>
      <c r="E320" s="1"/>
      <c r="F320" s="1"/>
    </row>
    <row r="321" spans="2:6" ht="11.25">
      <c r="B321" s="1"/>
      <c r="C321" s="1"/>
      <c r="D321" s="1"/>
      <c r="E321" s="1"/>
      <c r="F321" s="1"/>
    </row>
    <row r="322" spans="2:6" ht="11.25">
      <c r="B322" s="1"/>
      <c r="C322" s="1"/>
      <c r="D322" s="1"/>
      <c r="E322" s="1"/>
      <c r="F322" s="1"/>
    </row>
    <row r="323" spans="2:6" ht="11.25">
      <c r="B323" s="1"/>
      <c r="C323" s="1"/>
      <c r="D323" s="1"/>
      <c r="E323" s="1"/>
      <c r="F323" s="1"/>
    </row>
    <row r="324" spans="2:6" ht="11.25">
      <c r="B324" s="1"/>
      <c r="C324" s="1"/>
      <c r="D324" s="1"/>
      <c r="E324" s="1"/>
      <c r="F324" s="1"/>
    </row>
    <row r="325" spans="2:6" ht="11.25">
      <c r="B325" s="1"/>
      <c r="C325" s="1"/>
      <c r="D325" s="1"/>
      <c r="E325" s="1"/>
      <c r="F325" s="1"/>
    </row>
    <row r="326" spans="2:6" ht="11.25">
      <c r="B326" s="1"/>
      <c r="C326" s="1"/>
      <c r="D326" s="1"/>
      <c r="E326" s="1"/>
      <c r="F326" s="1"/>
    </row>
    <row r="327" spans="2:6" ht="11.25">
      <c r="B327" s="1"/>
      <c r="C327" s="1"/>
      <c r="D327" s="1"/>
      <c r="E327" s="1"/>
      <c r="F327" s="1"/>
    </row>
    <row r="328" spans="2:6" ht="11.25">
      <c r="B328" s="1"/>
      <c r="C328" s="1"/>
      <c r="D328" s="1"/>
      <c r="E328" s="1"/>
      <c r="F328" s="1"/>
    </row>
    <row r="329" spans="2:6" ht="11.25">
      <c r="B329" s="1"/>
      <c r="C329" s="1"/>
      <c r="D329" s="1"/>
      <c r="E329" s="1"/>
      <c r="F329" s="1"/>
    </row>
    <row r="330" spans="2:6" ht="11.25">
      <c r="B330" s="1"/>
      <c r="C330" s="1"/>
      <c r="D330" s="1"/>
      <c r="E330" s="1"/>
      <c r="F330" s="1"/>
    </row>
    <row r="331" spans="2:6" ht="11.25">
      <c r="B331" s="1"/>
      <c r="C331" s="1"/>
      <c r="D331" s="1"/>
      <c r="E331" s="1"/>
      <c r="F331" s="1"/>
    </row>
    <row r="332" spans="2:6" ht="11.25">
      <c r="B332" s="1"/>
      <c r="C332" s="1"/>
      <c r="D332" s="1"/>
      <c r="E332" s="1"/>
      <c r="F332" s="1"/>
    </row>
    <row r="333" spans="2:6" ht="11.25">
      <c r="B333" s="1"/>
      <c r="C333" s="1"/>
      <c r="D333" s="1"/>
      <c r="E333" s="1"/>
      <c r="F333" s="1"/>
    </row>
    <row r="334" spans="2:6" ht="11.25">
      <c r="B334" s="1"/>
      <c r="C334" s="1"/>
      <c r="D334" s="1"/>
      <c r="E334" s="1"/>
      <c r="F334" s="1"/>
    </row>
    <row r="335" spans="2:6" ht="11.25">
      <c r="B335" s="1"/>
      <c r="C335" s="1"/>
      <c r="D335" s="1"/>
      <c r="E335" s="1"/>
      <c r="F335" s="1"/>
    </row>
    <row r="336" spans="2:6" ht="11.25">
      <c r="B336" s="1"/>
      <c r="C336" s="1"/>
      <c r="D336" s="1"/>
      <c r="E336" s="1"/>
      <c r="F336" s="1"/>
    </row>
    <row r="337" spans="2:6" ht="11.25">
      <c r="B337" s="1"/>
      <c r="C337" s="1"/>
      <c r="D337" s="1"/>
      <c r="E337" s="1"/>
      <c r="F337" s="1"/>
    </row>
    <row r="338" spans="2:6" ht="11.25">
      <c r="B338" s="1"/>
      <c r="C338" s="1"/>
      <c r="D338" s="1"/>
      <c r="E338" s="1"/>
      <c r="F338" s="1"/>
    </row>
    <row r="339" spans="2:6" ht="11.25">
      <c r="B339" s="1"/>
      <c r="C339" s="1"/>
      <c r="D339" s="1"/>
      <c r="E339" s="1"/>
      <c r="F339" s="1"/>
    </row>
    <row r="340" spans="2:6" ht="11.25">
      <c r="B340" s="1"/>
      <c r="C340" s="1"/>
      <c r="D340" s="1"/>
      <c r="E340" s="1"/>
      <c r="F340" s="1"/>
    </row>
    <row r="341" spans="2:6" ht="11.25">
      <c r="B341" s="1"/>
      <c r="C341" s="1"/>
      <c r="D341" s="1"/>
      <c r="E341" s="1"/>
      <c r="F341" s="1"/>
    </row>
    <row r="342" spans="2:6" ht="11.25">
      <c r="B342" s="1"/>
      <c r="C342" s="1"/>
      <c r="D342" s="1"/>
      <c r="E342" s="1"/>
      <c r="F342" s="1"/>
    </row>
    <row r="343" spans="2:6" ht="11.25">
      <c r="B343" s="1"/>
      <c r="C343" s="1"/>
      <c r="D343" s="1"/>
      <c r="E343" s="1"/>
      <c r="F343" s="1"/>
    </row>
    <row r="344" spans="2:6" ht="11.25">
      <c r="B344" s="1"/>
      <c r="C344" s="1"/>
      <c r="D344" s="1"/>
      <c r="E344" s="1"/>
      <c r="F344" s="1"/>
    </row>
    <row r="345" spans="2:6" ht="11.25">
      <c r="B345" s="1"/>
      <c r="C345" s="1"/>
      <c r="D345" s="1"/>
      <c r="E345" s="1"/>
      <c r="F345" s="1"/>
    </row>
    <row r="346" spans="2:6" ht="11.25">
      <c r="B346" s="1"/>
      <c r="C346" s="1"/>
      <c r="D346" s="1"/>
      <c r="E346" s="1"/>
      <c r="F346" s="1"/>
    </row>
    <row r="347" spans="2:6" ht="11.25">
      <c r="B347" s="1"/>
      <c r="C347" s="1"/>
      <c r="D347" s="1"/>
      <c r="E347" s="1"/>
      <c r="F347" s="1"/>
    </row>
    <row r="348" spans="2:6" ht="11.25">
      <c r="B348" s="1"/>
      <c r="C348" s="1"/>
      <c r="D348" s="1"/>
      <c r="E348" s="1"/>
      <c r="F348" s="1"/>
    </row>
    <row r="349" spans="2:6" ht="11.25">
      <c r="B349" s="1"/>
      <c r="C349" s="1"/>
      <c r="D349" s="1"/>
      <c r="E349" s="1"/>
      <c r="F349" s="1"/>
    </row>
    <row r="350" spans="2:6" ht="11.25">
      <c r="B350" s="1"/>
      <c r="C350" s="1"/>
      <c r="D350" s="1"/>
      <c r="E350" s="1"/>
      <c r="F350" s="1"/>
    </row>
    <row r="351" spans="2:6" ht="11.25">
      <c r="B351" s="1"/>
      <c r="C351" s="1"/>
      <c r="D351" s="1"/>
      <c r="E351" s="1"/>
      <c r="F351" s="1"/>
    </row>
    <row r="352" spans="2:6" ht="11.25">
      <c r="B352" s="1"/>
      <c r="C352" s="1"/>
      <c r="D352" s="1"/>
      <c r="E352" s="1"/>
      <c r="F352" s="1"/>
    </row>
    <row r="353" spans="2:6" ht="11.25">
      <c r="B353" s="1"/>
      <c r="C353" s="1"/>
      <c r="D353" s="1"/>
      <c r="E353" s="1"/>
      <c r="F353" s="1"/>
    </row>
    <row r="354" spans="2:6" ht="11.25">
      <c r="B354" s="1"/>
      <c r="C354" s="1"/>
      <c r="D354" s="1"/>
      <c r="E354" s="1"/>
      <c r="F354" s="1"/>
    </row>
    <row r="355" spans="2:6" ht="11.25">
      <c r="B355" s="1"/>
      <c r="C355" s="1"/>
      <c r="D355" s="1"/>
      <c r="E355" s="1"/>
      <c r="F355" s="1"/>
    </row>
    <row r="356" spans="2:6" ht="11.25">
      <c r="B356" s="1"/>
      <c r="C356" s="1"/>
      <c r="D356" s="1"/>
      <c r="E356" s="1"/>
      <c r="F356" s="1"/>
    </row>
    <row r="357" spans="2:6" ht="11.25">
      <c r="B357" s="1"/>
      <c r="C357" s="1"/>
      <c r="D357" s="1"/>
      <c r="E357" s="1"/>
      <c r="F357" s="1"/>
    </row>
    <row r="358" spans="2:6" ht="11.25">
      <c r="B358" s="1"/>
      <c r="C358" s="1"/>
      <c r="D358" s="1"/>
      <c r="E358" s="1"/>
      <c r="F358" s="1"/>
    </row>
    <row r="359" spans="2:6" ht="11.25">
      <c r="B359" s="1"/>
      <c r="C359" s="1"/>
      <c r="D359" s="1"/>
      <c r="E359" s="1"/>
      <c r="F359" s="1"/>
    </row>
    <row r="360" spans="2:6" ht="11.25">
      <c r="B360" s="1"/>
      <c r="C360" s="1"/>
      <c r="D360" s="1"/>
      <c r="E360" s="1"/>
      <c r="F360" s="1"/>
    </row>
    <row r="361" spans="2:6" ht="11.25">
      <c r="B361" s="1"/>
      <c r="C361" s="1"/>
      <c r="D361" s="1"/>
      <c r="E361" s="1"/>
      <c r="F361" s="1"/>
    </row>
    <row r="362" spans="2:6" ht="11.25">
      <c r="B362" s="1"/>
      <c r="C362" s="1"/>
      <c r="D362" s="1"/>
      <c r="E362" s="1"/>
      <c r="F362" s="1"/>
    </row>
    <row r="363" spans="2:6" ht="11.25">
      <c r="B363" s="1"/>
      <c r="C363" s="1"/>
      <c r="D363" s="1"/>
      <c r="E363" s="1"/>
      <c r="F363" s="1"/>
    </row>
    <row r="364" spans="2:6" ht="11.25">
      <c r="B364" s="1"/>
      <c r="C364" s="1"/>
      <c r="D364" s="1"/>
      <c r="E364" s="1"/>
      <c r="F364" s="1"/>
    </row>
    <row r="365" spans="2:6" ht="11.25">
      <c r="B365" s="1"/>
      <c r="C365" s="1"/>
      <c r="D365" s="1"/>
      <c r="E365" s="1"/>
      <c r="F365" s="1"/>
    </row>
    <row r="366" spans="2:6" ht="11.25">
      <c r="B366" s="1"/>
      <c r="C366" s="1"/>
      <c r="D366" s="1"/>
      <c r="E366" s="1"/>
      <c r="F366" s="1"/>
    </row>
    <row r="367" spans="2:6" ht="11.25">
      <c r="B367" s="1"/>
      <c r="C367" s="1"/>
      <c r="D367" s="1"/>
      <c r="E367" s="1"/>
      <c r="F367" s="1"/>
    </row>
    <row r="368" spans="2:6" ht="11.25">
      <c r="B368" s="1"/>
      <c r="C368" s="1"/>
      <c r="D368" s="1"/>
      <c r="E368" s="1"/>
      <c r="F368" s="1"/>
    </row>
    <row r="369" spans="2:6" ht="11.25">
      <c r="B369" s="1"/>
      <c r="C369" s="1"/>
      <c r="D369" s="1"/>
      <c r="E369" s="1"/>
      <c r="F369" s="1"/>
    </row>
    <row r="370" spans="2:6" ht="11.25">
      <c r="B370" s="1"/>
      <c r="C370" s="1"/>
      <c r="D370" s="1"/>
      <c r="E370" s="1"/>
      <c r="F370" s="1"/>
    </row>
    <row r="371" spans="2:6" ht="11.25">
      <c r="B371" s="1"/>
      <c r="C371" s="1"/>
      <c r="D371" s="1"/>
      <c r="E371" s="1"/>
      <c r="F371" s="1"/>
    </row>
    <row r="372" spans="2:6" ht="11.25">
      <c r="B372" s="1"/>
      <c r="C372" s="1"/>
      <c r="D372" s="1"/>
      <c r="E372" s="1"/>
      <c r="F372" s="1"/>
    </row>
    <row r="373" spans="2:6" ht="11.25">
      <c r="B373" s="1"/>
      <c r="C373" s="1"/>
      <c r="D373" s="1"/>
      <c r="E373" s="1"/>
      <c r="F373" s="1"/>
    </row>
    <row r="374" spans="2:6" ht="11.25">
      <c r="B374" s="1"/>
      <c r="C374" s="1"/>
      <c r="D374" s="1"/>
      <c r="E374" s="1"/>
      <c r="F374" s="1"/>
    </row>
    <row r="375" spans="2:6" ht="11.25">
      <c r="B375" s="1"/>
      <c r="C375" s="1"/>
      <c r="D375" s="1"/>
      <c r="E375" s="1"/>
      <c r="F375" s="1"/>
    </row>
    <row r="376" spans="2:6" ht="11.25">
      <c r="B376" s="1"/>
      <c r="C376" s="1"/>
      <c r="D376" s="1"/>
      <c r="E376" s="1"/>
      <c r="F376" s="1"/>
    </row>
    <row r="377" spans="2:6" ht="11.25">
      <c r="B377" s="1"/>
      <c r="C377" s="1"/>
      <c r="D377" s="1"/>
      <c r="E377" s="1"/>
      <c r="F377" s="1"/>
    </row>
    <row r="378" spans="2:6" ht="11.25">
      <c r="B378" s="1"/>
      <c r="C378" s="1"/>
      <c r="D378" s="1"/>
      <c r="E378" s="1"/>
      <c r="F378" s="1"/>
    </row>
    <row r="379" spans="2:6" ht="11.25">
      <c r="B379" s="1"/>
      <c r="C379" s="1"/>
      <c r="D379" s="1"/>
      <c r="E379" s="1"/>
      <c r="F379" s="1"/>
    </row>
    <row r="380" spans="2:6" ht="11.25">
      <c r="B380" s="1"/>
      <c r="C380" s="1"/>
      <c r="D380" s="1"/>
      <c r="E380" s="1"/>
      <c r="F380" s="1"/>
    </row>
    <row r="381" spans="2:6" ht="11.25">
      <c r="B381" s="1"/>
      <c r="C381" s="1"/>
      <c r="D381" s="1"/>
      <c r="E381" s="1"/>
      <c r="F381" s="1"/>
    </row>
    <row r="382" spans="2:6" ht="11.25">
      <c r="B382" s="1"/>
      <c r="C382" s="1"/>
      <c r="D382" s="1"/>
      <c r="E382" s="1"/>
      <c r="F382" s="1"/>
    </row>
    <row r="383" spans="2:6" ht="11.25">
      <c r="B383" s="1"/>
      <c r="C383" s="1"/>
      <c r="D383" s="1"/>
      <c r="E383" s="1"/>
      <c r="F383" s="1"/>
    </row>
    <row r="384" spans="2:6" ht="11.25">
      <c r="B384" s="1"/>
      <c r="C384" s="1"/>
      <c r="D384" s="1"/>
      <c r="E384" s="1"/>
      <c r="F384" s="1"/>
    </row>
    <row r="385" spans="2:6" ht="11.25">
      <c r="B385" s="1"/>
      <c r="C385" s="1"/>
      <c r="D385" s="1"/>
      <c r="E385" s="1"/>
      <c r="F385" s="1"/>
    </row>
    <row r="386" spans="2:6" ht="11.25">
      <c r="B386" s="1"/>
      <c r="C386" s="1"/>
      <c r="D386" s="1"/>
      <c r="E386" s="1"/>
      <c r="F386" s="1"/>
    </row>
    <row r="387" spans="2:6" ht="11.25">
      <c r="B387" s="1"/>
      <c r="C387" s="1"/>
      <c r="D387" s="1"/>
      <c r="E387" s="1"/>
      <c r="F387" s="1"/>
    </row>
    <row r="388" spans="2:6" ht="11.25">
      <c r="B388" s="1"/>
      <c r="C388" s="1"/>
      <c r="D388" s="1"/>
      <c r="E388" s="1"/>
      <c r="F388" s="1"/>
    </row>
    <row r="389" spans="2:6" ht="11.25">
      <c r="B389" s="1"/>
      <c r="C389" s="1"/>
      <c r="D389" s="1"/>
      <c r="E389" s="1"/>
      <c r="F389" s="1"/>
    </row>
    <row r="390" spans="2:6" ht="11.25">
      <c r="B390" s="1"/>
      <c r="C390" s="1"/>
      <c r="D390" s="1"/>
      <c r="E390" s="1"/>
      <c r="F390" s="1"/>
    </row>
    <row r="391" spans="2:6" ht="11.25">
      <c r="B391" s="1"/>
      <c r="C391" s="1"/>
      <c r="D391" s="1"/>
      <c r="E391" s="1"/>
      <c r="F391" s="1"/>
    </row>
    <row r="392" spans="2:6" ht="11.25">
      <c r="B392" s="1"/>
      <c r="C392" s="1"/>
      <c r="D392" s="1"/>
      <c r="E392" s="1"/>
      <c r="F392" s="1"/>
    </row>
    <row r="393" spans="2:6" ht="11.25">
      <c r="B393" s="1"/>
      <c r="C393" s="1"/>
      <c r="D393" s="1"/>
      <c r="E393" s="1"/>
      <c r="F393" s="1"/>
    </row>
    <row r="394" spans="2:6" ht="11.25">
      <c r="B394" s="1"/>
      <c r="C394" s="1"/>
      <c r="D394" s="1"/>
      <c r="E394" s="1"/>
      <c r="F394" s="1"/>
    </row>
    <row r="395" spans="2:6" ht="11.25">
      <c r="B395" s="1"/>
      <c r="C395" s="1"/>
      <c r="D395" s="1"/>
      <c r="E395" s="1"/>
      <c r="F395" s="1"/>
    </row>
    <row r="396" spans="2:6" ht="11.25">
      <c r="B396" s="1"/>
      <c r="C396" s="1"/>
      <c r="D396" s="1"/>
      <c r="E396" s="1"/>
      <c r="F396" s="1"/>
    </row>
    <row r="397" spans="2:6" ht="11.25">
      <c r="B397" s="1"/>
      <c r="C397" s="1"/>
      <c r="D397" s="1"/>
      <c r="E397" s="1"/>
      <c r="F397" s="1"/>
    </row>
    <row r="398" spans="2:6" ht="11.25">
      <c r="B398" s="1"/>
      <c r="C398" s="1"/>
      <c r="D398" s="1"/>
      <c r="E398" s="1"/>
      <c r="F398" s="1"/>
    </row>
    <row r="399" spans="2:6" ht="11.25">
      <c r="B399" s="1"/>
      <c r="C399" s="1"/>
      <c r="D399" s="1"/>
      <c r="E399" s="1"/>
      <c r="F399" s="1"/>
    </row>
    <row r="400" spans="2:6" ht="11.25">
      <c r="B400" s="1"/>
      <c r="C400" s="1"/>
      <c r="D400" s="1"/>
      <c r="E400" s="1"/>
      <c r="F400" s="1"/>
    </row>
    <row r="401" spans="2:6" ht="11.25">
      <c r="B401" s="1"/>
      <c r="C401" s="1"/>
      <c r="D401" s="1"/>
      <c r="E401" s="1"/>
      <c r="F401" s="1"/>
    </row>
    <row r="402" spans="2:6" ht="11.25">
      <c r="B402" s="1"/>
      <c r="C402" s="1"/>
      <c r="D402" s="1"/>
      <c r="E402" s="1"/>
      <c r="F402" s="1"/>
    </row>
    <row r="403" spans="2:6" ht="11.25">
      <c r="B403" s="1"/>
      <c r="C403" s="1"/>
      <c r="D403" s="1"/>
      <c r="E403" s="1"/>
      <c r="F403" s="1"/>
    </row>
    <row r="404" spans="2:6" ht="11.25">
      <c r="B404" s="1"/>
      <c r="C404" s="1"/>
      <c r="D404" s="1"/>
      <c r="E404" s="1"/>
      <c r="F404" s="1"/>
    </row>
    <row r="405" spans="2:6" ht="11.25">
      <c r="B405" s="1"/>
      <c r="C405" s="1"/>
      <c r="D405" s="1"/>
      <c r="E405" s="1"/>
      <c r="F405" s="1"/>
    </row>
    <row r="406" spans="2:6" ht="11.25">
      <c r="B406" s="1"/>
      <c r="C406" s="1"/>
      <c r="D406" s="1"/>
      <c r="E406" s="1"/>
      <c r="F406" s="1"/>
    </row>
    <row r="407" spans="2:6" ht="11.25">
      <c r="B407" s="1"/>
      <c r="C407" s="1"/>
      <c r="D407" s="1"/>
      <c r="E407" s="1"/>
      <c r="F407" s="1"/>
    </row>
    <row r="408" spans="2:6" ht="11.25">
      <c r="B408" s="1"/>
      <c r="C408" s="1"/>
      <c r="D408" s="1"/>
      <c r="E408" s="1"/>
      <c r="F408" s="1"/>
    </row>
    <row r="409" spans="2:6" ht="11.25">
      <c r="B409" s="1"/>
      <c r="C409" s="1"/>
      <c r="D409" s="1"/>
      <c r="E409" s="1"/>
      <c r="F409" s="1"/>
    </row>
    <row r="410" spans="2:6" ht="11.25">
      <c r="B410" s="1"/>
      <c r="C410" s="1"/>
      <c r="D410" s="1"/>
      <c r="E410" s="1"/>
      <c r="F410" s="1"/>
    </row>
    <row r="411" spans="2:6" ht="11.25">
      <c r="B411" s="1"/>
      <c r="C411" s="1"/>
      <c r="D411" s="1"/>
      <c r="E411" s="1"/>
      <c r="F411" s="1"/>
    </row>
    <row r="412" spans="2:6" ht="11.25">
      <c r="B412" s="1"/>
      <c r="C412" s="1"/>
      <c r="D412" s="1"/>
      <c r="E412" s="1"/>
      <c r="F412" s="1"/>
    </row>
    <row r="413" spans="2:6" ht="11.25">
      <c r="B413" s="1"/>
      <c r="C413" s="1"/>
      <c r="D413" s="1"/>
      <c r="E413" s="1"/>
      <c r="F413" s="1"/>
    </row>
    <row r="414" spans="2:6" ht="11.25">
      <c r="B414" s="1"/>
      <c r="C414" s="1"/>
      <c r="D414" s="1"/>
      <c r="E414" s="1"/>
      <c r="F414" s="1"/>
    </row>
    <row r="415" spans="2:6" ht="11.25">
      <c r="B415" s="1"/>
      <c r="C415" s="1"/>
      <c r="D415" s="1"/>
      <c r="E415" s="1"/>
      <c r="F415" s="1"/>
    </row>
    <row r="416" spans="2:6" ht="11.25">
      <c r="B416" s="1"/>
      <c r="C416" s="1"/>
      <c r="D416" s="1"/>
      <c r="E416" s="1"/>
      <c r="F416" s="1"/>
    </row>
    <row r="417" spans="2:6" ht="11.25">
      <c r="B417" s="1"/>
      <c r="C417" s="1"/>
      <c r="D417" s="1"/>
      <c r="E417" s="1"/>
      <c r="F417" s="1"/>
    </row>
    <row r="418" spans="2:6" ht="11.25">
      <c r="B418" s="1"/>
      <c r="C418" s="1"/>
      <c r="D418" s="1"/>
      <c r="E418" s="1"/>
      <c r="F418" s="1"/>
    </row>
    <row r="419" spans="2:6" ht="11.25">
      <c r="B419" s="1"/>
      <c r="C419" s="1"/>
      <c r="D419" s="1"/>
      <c r="E419" s="1"/>
      <c r="F419" s="1"/>
    </row>
    <row r="420" spans="2:6" ht="11.25">
      <c r="B420" s="1"/>
      <c r="C420" s="1"/>
      <c r="D420" s="1"/>
      <c r="E420" s="1"/>
      <c r="F420" s="1"/>
    </row>
    <row r="421" spans="2:6" ht="11.25">
      <c r="B421" s="1"/>
      <c r="C421" s="1"/>
      <c r="D421" s="1"/>
      <c r="E421" s="1"/>
      <c r="F421" s="1"/>
    </row>
    <row r="422" spans="2:6" ht="11.25">
      <c r="B422" s="1"/>
      <c r="C422" s="1"/>
      <c r="D422" s="1"/>
      <c r="E422" s="1"/>
      <c r="F422" s="1"/>
    </row>
    <row r="423" spans="2:6" ht="11.25">
      <c r="B423" s="1"/>
      <c r="C423" s="1"/>
      <c r="D423" s="1"/>
      <c r="E423" s="1"/>
      <c r="F423" s="1"/>
    </row>
    <row r="424" spans="2:6" ht="11.25">
      <c r="B424" s="1"/>
      <c r="C424" s="1"/>
      <c r="D424" s="1"/>
      <c r="E424" s="1"/>
      <c r="F424" s="1"/>
    </row>
    <row r="425" spans="2:6" ht="11.25">
      <c r="B425" s="1"/>
      <c r="C425" s="1"/>
      <c r="D425" s="1"/>
      <c r="E425" s="1"/>
      <c r="F425" s="1"/>
    </row>
    <row r="426" spans="2:6" ht="11.25">
      <c r="B426" s="1"/>
      <c r="C426" s="1"/>
      <c r="D426" s="1"/>
      <c r="E426" s="1"/>
      <c r="F426" s="1"/>
    </row>
    <row r="427" spans="2:6" ht="11.25">
      <c r="B427" s="1"/>
      <c r="C427" s="1"/>
      <c r="D427" s="1"/>
      <c r="E427" s="1"/>
      <c r="F427" s="1"/>
    </row>
    <row r="428" spans="2:6" ht="11.25">
      <c r="B428" s="1"/>
      <c r="C428" s="1"/>
      <c r="D428" s="1"/>
      <c r="E428" s="1"/>
      <c r="F428" s="1"/>
    </row>
    <row r="429" spans="2:6" ht="11.25">
      <c r="B429" s="1"/>
      <c r="C429" s="1"/>
      <c r="D429" s="1"/>
      <c r="E429" s="1"/>
      <c r="F429" s="1"/>
    </row>
    <row r="430" spans="2:6" ht="11.25">
      <c r="B430" s="1"/>
      <c r="C430" s="1"/>
      <c r="D430" s="1"/>
      <c r="E430" s="1"/>
      <c r="F430" s="1"/>
    </row>
    <row r="431" spans="2:6" ht="11.25">
      <c r="B431" s="1"/>
      <c r="C431" s="1"/>
      <c r="D431" s="1"/>
      <c r="E431" s="1"/>
      <c r="F431" s="1"/>
    </row>
    <row r="432" spans="2:6" ht="11.25">
      <c r="B432" s="1"/>
      <c r="C432" s="1"/>
      <c r="D432" s="1"/>
      <c r="E432" s="1"/>
      <c r="F432" s="1"/>
    </row>
    <row r="433" spans="2:6" ht="11.25">
      <c r="B433" s="1"/>
      <c r="C433" s="1"/>
      <c r="D433" s="1"/>
      <c r="E433" s="1"/>
      <c r="F433" s="1"/>
    </row>
    <row r="434" spans="2:6" ht="11.25">
      <c r="B434" s="1"/>
      <c r="C434" s="1"/>
      <c r="D434" s="1"/>
      <c r="E434" s="1"/>
      <c r="F434" s="1"/>
    </row>
    <row r="435" spans="2:6" ht="11.25">
      <c r="B435" s="1"/>
      <c r="C435" s="1"/>
      <c r="D435" s="1"/>
      <c r="E435" s="1"/>
      <c r="F435" s="1"/>
    </row>
    <row r="436" spans="2:6" ht="11.25">
      <c r="B436" s="1"/>
      <c r="C436" s="1"/>
      <c r="D436" s="1"/>
      <c r="E436" s="1"/>
      <c r="F436" s="1"/>
    </row>
    <row r="437" spans="2:6" ht="11.25">
      <c r="B437" s="1"/>
      <c r="C437" s="1"/>
      <c r="D437" s="1"/>
      <c r="E437" s="1"/>
      <c r="F437" s="1"/>
    </row>
    <row r="438" spans="2:6" ht="11.25">
      <c r="B438" s="1"/>
      <c r="C438" s="1"/>
      <c r="D438" s="1"/>
      <c r="E438" s="1"/>
      <c r="F438" s="1"/>
    </row>
    <row r="439" spans="2:6" ht="11.25">
      <c r="B439" s="1"/>
      <c r="C439" s="1"/>
      <c r="D439" s="1"/>
      <c r="E439" s="1"/>
      <c r="F439" s="1"/>
    </row>
    <row r="440" spans="2:6" ht="11.25">
      <c r="B440" s="1"/>
      <c r="C440" s="1"/>
      <c r="D440" s="1"/>
      <c r="E440" s="1"/>
      <c r="F440" s="1"/>
    </row>
    <row r="441" spans="2:6" ht="11.25">
      <c r="B441" s="1"/>
      <c r="C441" s="1"/>
      <c r="D441" s="1"/>
      <c r="E441" s="1"/>
      <c r="F441" s="1"/>
    </row>
    <row r="442" spans="2:6" ht="11.25">
      <c r="B442" s="1"/>
      <c r="C442" s="1"/>
      <c r="D442" s="1"/>
      <c r="E442" s="1"/>
      <c r="F442" s="1"/>
    </row>
    <row r="443" spans="2:6" ht="11.25">
      <c r="B443" s="1"/>
      <c r="C443" s="1"/>
      <c r="D443" s="1"/>
      <c r="E443" s="1"/>
      <c r="F443" s="1"/>
    </row>
    <row r="444" spans="2:6" ht="11.25">
      <c r="B444" s="1"/>
      <c r="C444" s="1"/>
      <c r="D444" s="1"/>
      <c r="E444" s="1"/>
      <c r="F444" s="1"/>
    </row>
    <row r="445" spans="2:6" ht="11.25">
      <c r="B445" s="1"/>
      <c r="C445" s="1"/>
      <c r="D445" s="1"/>
      <c r="E445" s="1"/>
      <c r="F445" s="1"/>
    </row>
    <row r="446" spans="2:6" ht="11.25">
      <c r="B446" s="1"/>
      <c r="C446" s="1"/>
      <c r="D446" s="1"/>
      <c r="E446" s="1"/>
      <c r="F446" s="1"/>
    </row>
    <row r="447" spans="2:6" ht="11.25">
      <c r="B447" s="1"/>
      <c r="C447" s="1"/>
      <c r="D447" s="1"/>
      <c r="E447" s="1"/>
      <c r="F447" s="1"/>
    </row>
    <row r="448" spans="2:6" ht="11.25">
      <c r="B448" s="1"/>
      <c r="C448" s="1"/>
      <c r="D448" s="1"/>
      <c r="E448" s="1"/>
      <c r="F448" s="1"/>
    </row>
    <row r="449" spans="2:6" ht="11.25">
      <c r="B449" s="1"/>
      <c r="C449" s="1"/>
      <c r="D449" s="1"/>
      <c r="E449" s="1"/>
      <c r="F449" s="1"/>
    </row>
    <row r="450" spans="2:6" ht="11.25">
      <c r="B450" s="1"/>
      <c r="C450" s="1"/>
      <c r="D450" s="1"/>
      <c r="E450" s="1"/>
      <c r="F450" s="1"/>
    </row>
    <row r="451" spans="2:6" ht="11.25">
      <c r="B451" s="1"/>
      <c r="C451" s="1"/>
      <c r="D451" s="1"/>
      <c r="E451" s="1"/>
      <c r="F451" s="1"/>
    </row>
    <row r="452" spans="2:6" ht="11.25">
      <c r="B452" s="1"/>
      <c r="C452" s="1"/>
      <c r="D452" s="1"/>
      <c r="E452" s="1"/>
      <c r="F452" s="1"/>
    </row>
    <row r="453" spans="2:6" ht="11.25">
      <c r="B453" s="1"/>
      <c r="C453" s="1"/>
      <c r="D453" s="1"/>
      <c r="E453" s="1"/>
      <c r="F453" s="1"/>
    </row>
    <row r="454" spans="2:6" ht="11.25">
      <c r="B454" s="1"/>
      <c r="C454" s="1"/>
      <c r="D454" s="1"/>
      <c r="E454" s="1"/>
      <c r="F454" s="1"/>
    </row>
    <row r="455" spans="2:6" ht="11.25">
      <c r="B455" s="1"/>
      <c r="C455" s="1"/>
      <c r="D455" s="1"/>
      <c r="E455" s="1"/>
      <c r="F455" s="1"/>
    </row>
    <row r="456" spans="2:6" ht="11.25">
      <c r="B456" s="1"/>
      <c r="C456" s="1"/>
      <c r="D456" s="1"/>
      <c r="E456" s="1"/>
      <c r="F456" s="1"/>
    </row>
    <row r="457" spans="2:6" ht="11.25">
      <c r="B457" s="1"/>
      <c r="C457" s="1"/>
      <c r="D457" s="1"/>
      <c r="E457" s="1"/>
      <c r="F457" s="1"/>
    </row>
    <row r="458" spans="2:6" ht="11.25">
      <c r="B458" s="1"/>
      <c r="C458" s="1"/>
      <c r="D458" s="1"/>
      <c r="E458" s="1"/>
      <c r="F458" s="1"/>
    </row>
    <row r="459" spans="2:6" ht="11.25">
      <c r="B459" s="1"/>
      <c r="C459" s="1"/>
      <c r="D459" s="1"/>
      <c r="E459" s="1"/>
      <c r="F459" s="1"/>
    </row>
    <row r="460" spans="2:6" ht="11.25">
      <c r="B460" s="1"/>
      <c r="C460" s="1"/>
      <c r="D460" s="1"/>
      <c r="E460" s="1"/>
      <c r="F460" s="1"/>
    </row>
    <row r="461" spans="2:6" ht="11.25">
      <c r="B461" s="1"/>
      <c r="C461" s="1"/>
      <c r="D461" s="1"/>
      <c r="E461" s="1"/>
      <c r="F461" s="1"/>
    </row>
    <row r="462" spans="2:6" ht="11.25">
      <c r="B462" s="1"/>
      <c r="C462" s="1"/>
      <c r="D462" s="1"/>
      <c r="E462" s="1"/>
      <c r="F462" s="1"/>
    </row>
    <row r="463" spans="2:6" ht="11.25">
      <c r="B463" s="1"/>
      <c r="C463" s="1"/>
      <c r="D463" s="1"/>
      <c r="E463" s="1"/>
      <c r="F463" s="1"/>
    </row>
    <row r="464" spans="2:6" ht="11.25">
      <c r="B464" s="1"/>
      <c r="C464" s="1"/>
      <c r="D464" s="1"/>
      <c r="E464" s="1"/>
      <c r="F464" s="1"/>
    </row>
    <row r="465" spans="2:6" ht="11.25">
      <c r="B465" s="1"/>
      <c r="C465" s="1"/>
      <c r="D465" s="1"/>
      <c r="E465" s="1"/>
      <c r="F465" s="1"/>
    </row>
    <row r="466" spans="2:6" ht="11.25">
      <c r="B466" s="1"/>
      <c r="C466" s="1"/>
      <c r="D466" s="1"/>
      <c r="E466" s="1"/>
      <c r="F466" s="1"/>
    </row>
    <row r="467" spans="2:6" ht="11.25">
      <c r="B467" s="1"/>
      <c r="C467" s="1"/>
      <c r="D467" s="1"/>
      <c r="E467" s="1"/>
      <c r="F467" s="1"/>
    </row>
    <row r="468" spans="2:6" ht="11.25">
      <c r="B468" s="1"/>
      <c r="C468" s="1"/>
      <c r="D468" s="1"/>
      <c r="E468" s="1"/>
      <c r="F468" s="1"/>
    </row>
    <row r="469" spans="2:6" ht="11.25">
      <c r="B469" s="1"/>
      <c r="C469" s="1"/>
      <c r="D469" s="1"/>
      <c r="E469" s="1"/>
      <c r="F469" s="1"/>
    </row>
    <row r="470" spans="2:6" ht="11.25">
      <c r="B470" s="1"/>
      <c r="C470" s="1"/>
      <c r="D470" s="1"/>
      <c r="E470" s="1"/>
      <c r="F470" s="1"/>
    </row>
    <row r="471" spans="2:6" ht="11.25">
      <c r="B471" s="1"/>
      <c r="C471" s="1"/>
      <c r="D471" s="1"/>
      <c r="E471" s="1"/>
      <c r="F471" s="1"/>
    </row>
    <row r="472" spans="2:6" ht="11.25">
      <c r="B472" s="1"/>
      <c r="C472" s="1"/>
      <c r="D472" s="1"/>
      <c r="E472" s="1"/>
      <c r="F472" s="1"/>
    </row>
    <row r="473" spans="2:6" ht="11.25">
      <c r="B473" s="1"/>
      <c r="C473" s="1"/>
      <c r="D473" s="1"/>
      <c r="E473" s="1"/>
      <c r="F473" s="1"/>
    </row>
    <row r="474" spans="2:6" ht="11.25">
      <c r="B474" s="1"/>
      <c r="C474" s="1"/>
      <c r="D474" s="1"/>
      <c r="E474" s="1"/>
      <c r="F474" s="1"/>
    </row>
    <row r="475" spans="2:6" ht="11.25">
      <c r="B475" s="1"/>
      <c r="C475" s="1"/>
      <c r="D475" s="1"/>
      <c r="E475" s="1"/>
      <c r="F475" s="1"/>
    </row>
    <row r="476" spans="2:6" ht="11.25">
      <c r="B476" s="1"/>
      <c r="C476" s="1"/>
      <c r="D476" s="1"/>
      <c r="E476" s="1"/>
      <c r="F476" s="1"/>
    </row>
    <row r="477" spans="2:6" ht="11.25">
      <c r="B477" s="1"/>
      <c r="C477" s="1"/>
      <c r="D477" s="1"/>
      <c r="E477" s="1"/>
      <c r="F477" s="1"/>
    </row>
    <row r="478" spans="2:6" ht="11.25">
      <c r="B478" s="1"/>
      <c r="C478" s="1"/>
      <c r="D478" s="1"/>
      <c r="E478" s="1"/>
      <c r="F478" s="1"/>
    </row>
    <row r="479" spans="2:6" ht="11.25">
      <c r="B479" s="1"/>
      <c r="C479" s="1"/>
      <c r="D479" s="1"/>
      <c r="E479" s="1"/>
      <c r="F479" s="1"/>
    </row>
    <row r="480" spans="2:6" ht="11.25">
      <c r="B480" s="1"/>
      <c r="C480" s="1"/>
      <c r="D480" s="1"/>
      <c r="E480" s="1"/>
      <c r="F480" s="1"/>
    </row>
    <row r="481" spans="2:6" ht="11.25">
      <c r="B481" s="1"/>
      <c r="C481" s="1"/>
      <c r="D481" s="1"/>
      <c r="E481" s="1"/>
      <c r="F481" s="1"/>
    </row>
    <row r="482" spans="2:6" ht="11.25">
      <c r="B482" s="1"/>
      <c r="C482" s="1"/>
      <c r="D482" s="1"/>
      <c r="E482" s="1"/>
      <c r="F482" s="1"/>
    </row>
    <row r="483" spans="2:6" ht="11.25">
      <c r="B483" s="1"/>
      <c r="C483" s="1"/>
      <c r="D483" s="1"/>
      <c r="E483" s="1"/>
      <c r="F483" s="1"/>
    </row>
    <row r="484" spans="2:6" ht="11.25">
      <c r="B484" s="1"/>
      <c r="C484" s="1"/>
      <c r="D484" s="1"/>
      <c r="E484" s="1"/>
      <c r="F484" s="1"/>
    </row>
    <row r="485" spans="2:6" ht="11.25">
      <c r="B485" s="1"/>
      <c r="C485" s="1"/>
      <c r="D485" s="1"/>
      <c r="E485" s="1"/>
      <c r="F485" s="1"/>
    </row>
    <row r="486" spans="2:6" ht="11.25">
      <c r="B486" s="1"/>
      <c r="C486" s="1"/>
      <c r="D486" s="1"/>
      <c r="E486" s="1"/>
      <c r="F486" s="1"/>
    </row>
    <row r="487" spans="2:6" ht="11.25">
      <c r="B487" s="1"/>
      <c r="C487" s="1"/>
      <c r="D487" s="1"/>
      <c r="E487" s="1"/>
      <c r="F487" s="1"/>
    </row>
    <row r="488" spans="2:6" ht="11.25">
      <c r="B488" s="1"/>
      <c r="C488" s="1"/>
      <c r="D488" s="1"/>
      <c r="E488" s="1"/>
      <c r="F488" s="1"/>
    </row>
    <row r="489" spans="2:6" ht="11.25">
      <c r="B489" s="1"/>
      <c r="C489" s="1"/>
      <c r="D489" s="1"/>
      <c r="E489" s="1"/>
      <c r="F489" s="1"/>
    </row>
    <row r="490" spans="2:6" ht="11.25">
      <c r="B490" s="1"/>
      <c r="C490" s="1"/>
      <c r="D490" s="1"/>
      <c r="E490" s="1"/>
      <c r="F490" s="1"/>
    </row>
    <row r="491" spans="2:6" ht="11.25">
      <c r="B491" s="1"/>
      <c r="C491" s="1"/>
      <c r="D491" s="1"/>
      <c r="E491" s="1"/>
      <c r="F491" s="1"/>
    </row>
    <row r="492" spans="2:6" ht="11.25">
      <c r="B492" s="1"/>
      <c r="C492" s="1"/>
      <c r="D492" s="1"/>
      <c r="E492" s="1"/>
      <c r="F492" s="1"/>
    </row>
  </sheetData>
  <mergeCells count="1">
    <mergeCell ref="E5:F5"/>
  </mergeCells>
  <printOptions/>
  <pageMargins left="0.78" right="0.3937007874015748" top="0.66" bottom="0.984251968503937" header="0.33" footer="0.8661417322834646"/>
  <pageSetup horizontalDpi="300" verticalDpi="300" orientation="portrait" paperSize="9" r:id="rId2"/>
  <headerFooter alignWithMargins="0">
    <oddHeader>&amp;CZałącznik nr 1 do układu wykonawczego budżetu na rok 2003 - &amp;P z 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G404"/>
  <sheetViews>
    <sheetView workbookViewId="0" topLeftCell="B86">
      <selection activeCell="C142" sqref="C142"/>
    </sheetView>
  </sheetViews>
  <sheetFormatPr defaultColWidth="9.140625" defaultRowHeight="12"/>
  <cols>
    <col min="2" max="2" width="3.7109375" style="0" customWidth="1"/>
    <col min="3" max="3" width="6.7109375" style="0" customWidth="1"/>
    <col min="4" max="4" width="3.7109375" style="0" customWidth="1"/>
    <col min="5" max="5" width="50.8515625" style="0" customWidth="1"/>
    <col min="6" max="6" width="16.7109375" style="0" customWidth="1"/>
  </cols>
  <sheetData>
    <row r="4" spans="5:6" ht="12.75">
      <c r="E4" s="29" t="s">
        <v>95</v>
      </c>
      <c r="F4" s="30"/>
    </row>
    <row r="5" spans="5:6" ht="12.75">
      <c r="E5" s="212" t="s">
        <v>96</v>
      </c>
      <c r="F5" s="212"/>
    </row>
    <row r="7" ht="12">
      <c r="C7" t="s">
        <v>133</v>
      </c>
    </row>
    <row r="9" spans="2:6" ht="12">
      <c r="B9" s="9" t="s">
        <v>0</v>
      </c>
      <c r="C9" s="9" t="s">
        <v>1</v>
      </c>
      <c r="D9" s="9" t="s">
        <v>2</v>
      </c>
      <c r="E9" s="9" t="s">
        <v>3</v>
      </c>
      <c r="F9" s="10" t="s">
        <v>93</v>
      </c>
    </row>
    <row r="10" spans="2:6" ht="12">
      <c r="B10" s="3"/>
      <c r="C10" s="3"/>
      <c r="D10" s="3"/>
      <c r="E10" s="3"/>
      <c r="F10" s="5"/>
    </row>
    <row r="11" spans="2:6" ht="12">
      <c r="B11" s="18">
        <v>70</v>
      </c>
      <c r="C11" s="19"/>
      <c r="D11" s="19"/>
      <c r="E11" s="18" t="s">
        <v>7</v>
      </c>
      <c r="F11" s="21">
        <f>SUM(F12)</f>
        <v>388370</v>
      </c>
    </row>
    <row r="12" spans="2:6" ht="11.25">
      <c r="B12" s="22"/>
      <c r="C12" s="15">
        <v>7395</v>
      </c>
      <c r="D12" s="15"/>
      <c r="E12" s="40" t="s">
        <v>6</v>
      </c>
      <c r="F12" s="16">
        <f>SUM(F13:F14)</f>
        <v>388370</v>
      </c>
    </row>
    <row r="13" spans="2:6" ht="11.25">
      <c r="B13" s="22"/>
      <c r="C13" s="11"/>
      <c r="D13" s="11">
        <v>86</v>
      </c>
      <c r="E13" s="11" t="s">
        <v>8</v>
      </c>
      <c r="F13" s="65">
        <v>20600</v>
      </c>
    </row>
    <row r="14" spans="2:6" ht="11.25">
      <c r="B14" s="22"/>
      <c r="C14" s="11"/>
      <c r="D14" s="11">
        <v>70</v>
      </c>
      <c r="E14" s="11" t="s">
        <v>83</v>
      </c>
      <c r="F14" s="12">
        <v>367770</v>
      </c>
    </row>
    <row r="15" spans="2:6" ht="11.25">
      <c r="B15" s="72"/>
      <c r="C15" s="49"/>
      <c r="D15" s="49"/>
      <c r="E15" s="49"/>
      <c r="F15" s="13"/>
    </row>
    <row r="16" spans="2:6" ht="12">
      <c r="B16" s="24">
        <v>74</v>
      </c>
      <c r="C16" s="24"/>
      <c r="D16" s="24"/>
      <c r="E16" s="24" t="s">
        <v>10</v>
      </c>
      <c r="F16" s="21">
        <f>SUM(F18)</f>
        <v>710212.4199999999</v>
      </c>
    </row>
    <row r="17" spans="2:6" ht="12">
      <c r="B17" s="24"/>
      <c r="C17" s="24"/>
      <c r="D17" s="24"/>
      <c r="E17" s="24" t="s">
        <v>11</v>
      </c>
      <c r="F17" s="21"/>
    </row>
    <row r="18" spans="2:6" ht="11.25">
      <c r="B18" s="22"/>
      <c r="C18" s="15">
        <v>7552</v>
      </c>
      <c r="D18" s="11"/>
      <c r="E18" s="11" t="s">
        <v>12</v>
      </c>
      <c r="F18" s="16">
        <f>SUM(F19:F22)</f>
        <v>710212.4199999999</v>
      </c>
    </row>
    <row r="19" spans="2:6" ht="11.25">
      <c r="B19" s="22"/>
      <c r="C19" s="11"/>
      <c r="D19" s="11">
        <v>35</v>
      </c>
      <c r="E19" s="11" t="s">
        <v>13</v>
      </c>
      <c r="F19" s="65">
        <v>700000</v>
      </c>
    </row>
    <row r="20" spans="2:6" ht="11.25">
      <c r="B20" s="22"/>
      <c r="C20" s="11"/>
      <c r="D20" s="11">
        <v>64</v>
      </c>
      <c r="E20" s="11" t="s">
        <v>14</v>
      </c>
      <c r="F20" s="65">
        <v>7953.22</v>
      </c>
    </row>
    <row r="21" spans="2:6" ht="11.25">
      <c r="B21" s="22"/>
      <c r="C21" s="11"/>
      <c r="D21" s="11">
        <v>81</v>
      </c>
      <c r="E21" s="11" t="s">
        <v>94</v>
      </c>
      <c r="F21" s="65">
        <v>2259.2</v>
      </c>
    </row>
    <row r="22" spans="2:6" ht="11.25">
      <c r="B22" s="22"/>
      <c r="C22" s="11"/>
      <c r="D22" s="11"/>
      <c r="E22" s="11"/>
      <c r="F22" s="12"/>
    </row>
    <row r="23" spans="2:6" ht="12">
      <c r="B23" s="18">
        <v>79</v>
      </c>
      <c r="C23" s="18"/>
      <c r="D23" s="18"/>
      <c r="E23" s="18" t="s">
        <v>15</v>
      </c>
      <c r="F23" s="20">
        <f>SUM(F24+F27+F30)</f>
        <v>33552</v>
      </c>
    </row>
    <row r="24" spans="2:6" ht="11.25">
      <c r="B24" s="22"/>
      <c r="C24" s="15">
        <v>7911</v>
      </c>
      <c r="D24" s="11"/>
      <c r="E24" s="11" t="s">
        <v>16</v>
      </c>
      <c r="F24" s="16">
        <f>SUM(F25:F25)</f>
        <v>15361</v>
      </c>
    </row>
    <row r="25" spans="2:6" ht="11.25">
      <c r="B25" s="22"/>
      <c r="C25" s="26"/>
      <c r="D25" s="11">
        <v>49</v>
      </c>
      <c r="E25" s="11" t="s">
        <v>18</v>
      </c>
      <c r="F25" s="66">
        <v>15361</v>
      </c>
    </row>
    <row r="26" spans="2:6" ht="11.25">
      <c r="B26" s="22"/>
      <c r="D26" s="6"/>
      <c r="E26" s="6"/>
      <c r="F26" s="11"/>
    </row>
    <row r="27" spans="2:6" ht="11.25">
      <c r="B27" s="22"/>
      <c r="C27" s="15">
        <v>8222</v>
      </c>
      <c r="D27" s="11"/>
      <c r="E27" s="11" t="s">
        <v>17</v>
      </c>
      <c r="F27" s="16">
        <f>SUM(F28:F29)</f>
        <v>4640</v>
      </c>
    </row>
    <row r="28" spans="2:6" ht="11.25">
      <c r="B28" s="22"/>
      <c r="C28" s="15"/>
      <c r="D28" s="11">
        <v>49</v>
      </c>
      <c r="E28" s="11" t="s">
        <v>18</v>
      </c>
      <c r="F28" s="66">
        <v>4640</v>
      </c>
    </row>
    <row r="29" spans="2:6" ht="11.25">
      <c r="B29" s="22"/>
      <c r="C29" s="15"/>
      <c r="D29" s="11"/>
      <c r="E29" s="11"/>
      <c r="F29" s="16"/>
    </row>
    <row r="30" spans="2:6" ht="11.25">
      <c r="B30" s="22"/>
      <c r="C30" s="15">
        <v>8295</v>
      </c>
      <c r="D30" s="11"/>
      <c r="E30" s="11" t="s">
        <v>6</v>
      </c>
      <c r="F30" s="16">
        <f>SUM(F31:F32)</f>
        <v>13551</v>
      </c>
    </row>
    <row r="31" spans="2:6" ht="11.25">
      <c r="B31" s="45"/>
      <c r="C31" s="11"/>
      <c r="D31" s="11">
        <v>88</v>
      </c>
      <c r="E31" s="11" t="s">
        <v>22</v>
      </c>
      <c r="F31" s="65">
        <v>13551</v>
      </c>
    </row>
    <row r="32" spans="2:6" ht="11.25">
      <c r="B32" s="45"/>
      <c r="C32" s="11"/>
      <c r="D32" s="11"/>
      <c r="E32" s="11"/>
      <c r="F32" s="12"/>
    </row>
    <row r="33" spans="2:6" ht="11.25">
      <c r="B33" s="45"/>
      <c r="C33" s="11"/>
      <c r="D33" s="11"/>
      <c r="E33" s="11"/>
      <c r="F33" s="12"/>
    </row>
    <row r="34" spans="2:6" ht="12">
      <c r="B34" s="18">
        <v>86</v>
      </c>
      <c r="C34" s="18"/>
      <c r="D34" s="18"/>
      <c r="E34" s="18" t="s">
        <v>19</v>
      </c>
      <c r="F34" s="20">
        <f>SUM(F35+F38+F42+F45+F48)</f>
        <v>322237</v>
      </c>
    </row>
    <row r="35" spans="2:6" ht="11.25">
      <c r="B35" s="22"/>
      <c r="C35" s="15">
        <v>8613</v>
      </c>
      <c r="D35" s="11"/>
      <c r="E35" s="11" t="s">
        <v>23</v>
      </c>
      <c r="F35" s="16">
        <f>SUM(F36:F37)</f>
        <v>150000</v>
      </c>
    </row>
    <row r="36" spans="2:6" ht="11.25">
      <c r="B36" s="22"/>
      <c r="C36" s="15"/>
      <c r="D36" s="11">
        <v>88</v>
      </c>
      <c r="E36" s="11" t="s">
        <v>18</v>
      </c>
      <c r="F36" s="66">
        <v>150000</v>
      </c>
    </row>
    <row r="37" spans="2:6" ht="11.25">
      <c r="B37" s="22"/>
      <c r="C37" s="15"/>
      <c r="D37" s="11"/>
      <c r="E37" s="11"/>
      <c r="F37" s="16"/>
    </row>
    <row r="38" spans="2:6" ht="11.25">
      <c r="B38" s="22"/>
      <c r="C38" s="15">
        <v>8615</v>
      </c>
      <c r="D38" s="11"/>
      <c r="E38" s="11" t="s">
        <v>24</v>
      </c>
      <c r="F38" s="16">
        <f>SUM(F39,F40)</f>
        <v>3700</v>
      </c>
    </row>
    <row r="39" spans="2:7" ht="11.25">
      <c r="B39" s="45"/>
      <c r="C39" s="6"/>
      <c r="D39" s="6">
        <v>88</v>
      </c>
      <c r="E39" s="6" t="s">
        <v>22</v>
      </c>
      <c r="F39" s="74">
        <v>3700</v>
      </c>
      <c r="G39" s="6"/>
    </row>
    <row r="40" spans="2:6" ht="11.25">
      <c r="B40" s="45"/>
      <c r="C40" s="15"/>
      <c r="D40" s="11"/>
      <c r="E40" s="11"/>
      <c r="F40" s="65"/>
    </row>
    <row r="41" spans="2:6" ht="11.25">
      <c r="B41" s="45"/>
      <c r="C41" s="15"/>
      <c r="D41" s="11"/>
      <c r="E41" s="11"/>
      <c r="F41" s="65"/>
    </row>
    <row r="42" spans="2:6" ht="11.25">
      <c r="B42" s="45"/>
      <c r="C42" s="15">
        <v>8616</v>
      </c>
      <c r="D42" s="11"/>
      <c r="E42" s="11" t="s">
        <v>25</v>
      </c>
      <c r="F42" s="16">
        <f>SUM(F43)</f>
        <v>136737</v>
      </c>
    </row>
    <row r="43" spans="2:6" ht="11.25">
      <c r="B43" s="45"/>
      <c r="C43" s="15"/>
      <c r="D43" s="11">
        <v>89</v>
      </c>
      <c r="E43" s="11" t="s">
        <v>18</v>
      </c>
      <c r="F43" s="66">
        <v>136737</v>
      </c>
    </row>
    <row r="44" spans="2:6" ht="11.25">
      <c r="B44" s="45"/>
      <c r="C44" s="6"/>
      <c r="D44" s="6"/>
      <c r="E44" s="6"/>
      <c r="F44" s="12"/>
    </row>
    <row r="45" spans="2:6" ht="11.25">
      <c r="B45" s="22"/>
      <c r="C45" s="15">
        <v>8617</v>
      </c>
      <c r="D45" s="11"/>
      <c r="E45" s="11" t="s">
        <v>26</v>
      </c>
      <c r="F45" s="16">
        <f>SUM(F46)</f>
        <v>21000</v>
      </c>
    </row>
    <row r="46" spans="2:6" ht="11.25">
      <c r="B46" s="22"/>
      <c r="C46" s="15"/>
      <c r="D46" s="11">
        <v>88</v>
      </c>
      <c r="E46" s="11" t="s">
        <v>22</v>
      </c>
      <c r="F46" s="66">
        <v>21000</v>
      </c>
    </row>
    <row r="47" spans="2:6" ht="11.25">
      <c r="B47" s="22"/>
      <c r="C47" s="15"/>
      <c r="D47" s="11"/>
      <c r="E47" s="11"/>
      <c r="F47" s="66"/>
    </row>
    <row r="48" spans="2:6" ht="11.25">
      <c r="B48" s="22"/>
      <c r="C48" s="15">
        <v>8695</v>
      </c>
      <c r="D48" s="11"/>
      <c r="E48" s="11" t="s">
        <v>6</v>
      </c>
      <c r="F48" s="16">
        <f>SUM(F49)</f>
        <v>10800</v>
      </c>
    </row>
    <row r="49" spans="2:6" ht="11.25">
      <c r="B49" s="22"/>
      <c r="C49" s="15"/>
      <c r="D49" s="47">
        <v>89</v>
      </c>
      <c r="E49" s="11" t="s">
        <v>22</v>
      </c>
      <c r="F49" s="66">
        <v>10800</v>
      </c>
    </row>
    <row r="50" spans="2:6" ht="11.25">
      <c r="B50" s="22"/>
      <c r="C50" s="15"/>
      <c r="D50" s="11"/>
      <c r="E50" s="11"/>
      <c r="F50" s="17"/>
    </row>
    <row r="51" spans="2:6" ht="12">
      <c r="B51" s="14">
        <v>88</v>
      </c>
      <c r="C51" s="14"/>
      <c r="D51" s="14"/>
      <c r="E51" s="14" t="s">
        <v>27</v>
      </c>
      <c r="F51" s="25">
        <f>SUM(F52)</f>
        <v>277</v>
      </c>
    </row>
    <row r="52" spans="2:6" ht="11.25">
      <c r="B52" s="22"/>
      <c r="C52" s="15">
        <v>8811</v>
      </c>
      <c r="D52" s="11"/>
      <c r="E52" s="11" t="s">
        <v>28</v>
      </c>
      <c r="F52" s="16">
        <f>SUM(F53:F54)</f>
        <v>277</v>
      </c>
    </row>
    <row r="53" spans="2:6" ht="11.25">
      <c r="B53" s="22"/>
      <c r="C53" s="15"/>
      <c r="D53" s="11">
        <v>49</v>
      </c>
      <c r="E53" s="11" t="s">
        <v>18</v>
      </c>
      <c r="F53" s="66">
        <v>277</v>
      </c>
    </row>
    <row r="54" spans="2:6" ht="11.25">
      <c r="B54" s="22"/>
      <c r="C54" s="15"/>
      <c r="D54" s="11"/>
      <c r="E54" s="11"/>
      <c r="F54" s="17"/>
    </row>
    <row r="55" spans="2:6" ht="12">
      <c r="B55" s="14">
        <v>90</v>
      </c>
      <c r="C55" s="14"/>
      <c r="D55" s="14"/>
      <c r="E55" s="14" t="s">
        <v>84</v>
      </c>
      <c r="F55" s="25">
        <f>SUM(F56+F63+F67)</f>
        <v>470147.4</v>
      </c>
    </row>
    <row r="56" spans="2:6" ht="11.25">
      <c r="B56" s="22"/>
      <c r="C56" s="15">
        <v>9013</v>
      </c>
      <c r="D56" s="11"/>
      <c r="E56" s="11" t="s">
        <v>29</v>
      </c>
      <c r="F56" s="16">
        <f>SUM(F58:F62)</f>
        <v>407147.4</v>
      </c>
    </row>
    <row r="57" spans="2:6" ht="11.25">
      <c r="B57" s="22"/>
      <c r="C57" s="11"/>
      <c r="D57" s="11"/>
      <c r="E57" s="11" t="s">
        <v>30</v>
      </c>
      <c r="F57" s="12"/>
    </row>
    <row r="58" spans="2:6" ht="11.25">
      <c r="B58" s="22"/>
      <c r="C58" s="11"/>
      <c r="D58" s="11">
        <v>55</v>
      </c>
      <c r="E58" s="11" t="s">
        <v>32</v>
      </c>
      <c r="F58" s="65">
        <v>205071.7</v>
      </c>
    </row>
    <row r="59" spans="2:6" ht="11.25">
      <c r="B59" s="22"/>
      <c r="C59" s="11"/>
      <c r="D59" s="11">
        <v>64</v>
      </c>
      <c r="E59" s="11" t="s">
        <v>97</v>
      </c>
      <c r="F59" s="65">
        <v>260</v>
      </c>
    </row>
    <row r="60" spans="2:6" ht="11.25">
      <c r="B60" s="47"/>
      <c r="C60" s="11"/>
      <c r="D60" s="11">
        <v>81</v>
      </c>
      <c r="E60" s="11" t="s">
        <v>94</v>
      </c>
      <c r="F60" s="65">
        <v>201815.7</v>
      </c>
    </row>
    <row r="61" spans="2:6" ht="11.25">
      <c r="B61" s="47"/>
      <c r="C61" s="11"/>
      <c r="D61" s="11"/>
      <c r="E61" s="11"/>
      <c r="F61" s="65"/>
    </row>
    <row r="62" spans="2:6" ht="11.25">
      <c r="B62" s="78"/>
      <c r="C62" s="6"/>
      <c r="D62" s="6"/>
      <c r="E62" s="6"/>
      <c r="F62" s="12"/>
    </row>
    <row r="63" spans="2:6" ht="11.25">
      <c r="B63" s="46"/>
      <c r="C63" s="46">
        <v>9014</v>
      </c>
      <c r="D63" s="6"/>
      <c r="E63" s="6" t="s">
        <v>34</v>
      </c>
      <c r="F63" s="16">
        <f>SUM(F64:F65)</f>
        <v>1000</v>
      </c>
    </row>
    <row r="64" spans="2:6" ht="11.25">
      <c r="B64" s="47"/>
      <c r="C64" s="11"/>
      <c r="D64" s="11">
        <v>73</v>
      </c>
      <c r="E64" s="11" t="s">
        <v>35</v>
      </c>
      <c r="F64" s="65">
        <v>1000</v>
      </c>
    </row>
    <row r="65" spans="2:6" ht="11.25">
      <c r="B65" s="47"/>
      <c r="C65" s="11"/>
      <c r="D65" s="11"/>
      <c r="E65" s="11"/>
      <c r="F65" s="65"/>
    </row>
    <row r="66" spans="2:6" ht="11.25">
      <c r="B66" s="47"/>
      <c r="C66" s="11"/>
      <c r="D66" s="11"/>
      <c r="E66" s="11"/>
      <c r="F66" s="12"/>
    </row>
    <row r="67" spans="2:6" ht="11.25">
      <c r="B67" s="47"/>
      <c r="C67" s="15">
        <v>9019</v>
      </c>
      <c r="D67" s="11"/>
      <c r="E67" s="11" t="s">
        <v>37</v>
      </c>
      <c r="F67" s="16">
        <f>SUM(F68:F70)</f>
        <v>62000</v>
      </c>
    </row>
    <row r="68" spans="2:6" ht="11.25">
      <c r="B68" s="47"/>
      <c r="C68" s="11"/>
      <c r="D68" s="11">
        <v>52</v>
      </c>
      <c r="E68" s="11" t="s">
        <v>38</v>
      </c>
      <c r="F68" s="65">
        <v>12000</v>
      </c>
    </row>
    <row r="69" spans="2:6" ht="11.25">
      <c r="B69" s="47"/>
      <c r="C69" s="11"/>
      <c r="D69" s="11">
        <v>61</v>
      </c>
      <c r="E69" s="11" t="s">
        <v>33</v>
      </c>
      <c r="F69" s="65">
        <v>50000</v>
      </c>
    </row>
    <row r="70" spans="2:6" ht="11.25">
      <c r="B70" s="47"/>
      <c r="C70" s="11"/>
      <c r="D70" s="11"/>
      <c r="E70" s="11"/>
      <c r="F70" s="12"/>
    </row>
    <row r="71" spans="2:6" ht="12">
      <c r="B71" s="14">
        <v>91</v>
      </c>
      <c r="C71" s="14"/>
      <c r="D71" s="14"/>
      <c r="E71" s="14" t="s">
        <v>39</v>
      </c>
      <c r="F71" s="25">
        <f>SUM(F72,F77)</f>
        <v>2781</v>
      </c>
    </row>
    <row r="72" spans="2:6" ht="11.25">
      <c r="B72" s="47"/>
      <c r="C72" s="15">
        <v>9146</v>
      </c>
      <c r="D72" s="11"/>
      <c r="E72" s="11" t="s">
        <v>98</v>
      </c>
      <c r="F72" s="16">
        <f>SUM(F73:F74)</f>
        <v>2200</v>
      </c>
    </row>
    <row r="73" spans="2:6" ht="11.25">
      <c r="B73" s="47"/>
      <c r="C73" s="11"/>
      <c r="D73" s="11">
        <v>64</v>
      </c>
      <c r="E73" s="11" t="s">
        <v>99</v>
      </c>
      <c r="F73" s="65">
        <v>2200</v>
      </c>
    </row>
    <row r="74" spans="2:6" ht="11.25">
      <c r="B74" s="47"/>
      <c r="C74" s="11"/>
      <c r="D74" s="11"/>
      <c r="E74" s="11"/>
      <c r="F74" s="12"/>
    </row>
    <row r="75" spans="2:6" ht="11.25">
      <c r="B75" s="47"/>
      <c r="C75" s="11"/>
      <c r="D75" s="11"/>
      <c r="E75" s="11"/>
      <c r="F75" s="12"/>
    </row>
    <row r="76" spans="2:6" ht="11.25">
      <c r="B76" s="47"/>
      <c r="C76" s="11"/>
      <c r="D76" s="11"/>
      <c r="E76" s="11"/>
      <c r="F76" s="12"/>
    </row>
    <row r="77" spans="2:6" ht="11.25">
      <c r="B77" s="47"/>
      <c r="C77" s="15">
        <v>9195</v>
      </c>
      <c r="D77" s="11"/>
      <c r="E77" s="11" t="s">
        <v>6</v>
      </c>
      <c r="F77" s="16">
        <f>SUM(F78:F80)</f>
        <v>581</v>
      </c>
    </row>
    <row r="78" spans="2:6" ht="11.25">
      <c r="B78" s="47"/>
      <c r="C78" s="11"/>
      <c r="D78" s="11">
        <v>88</v>
      </c>
      <c r="E78" s="11" t="s">
        <v>22</v>
      </c>
      <c r="F78" s="65">
        <v>581</v>
      </c>
    </row>
    <row r="79" spans="2:6" ht="11.25">
      <c r="B79" s="47"/>
      <c r="C79" s="11"/>
      <c r="D79" s="11"/>
      <c r="E79" s="11"/>
      <c r="F79" s="65"/>
    </row>
    <row r="80" spans="2:6" ht="11.25">
      <c r="B80" s="4"/>
      <c r="C80" s="8"/>
      <c r="D80" s="8"/>
      <c r="E80" s="8"/>
      <c r="F80" s="13"/>
    </row>
    <row r="81" spans="2:6" ht="12">
      <c r="B81" s="18">
        <v>94</v>
      </c>
      <c r="C81" s="79"/>
      <c r="D81" s="37"/>
      <c r="E81" s="18" t="s">
        <v>63</v>
      </c>
      <c r="F81" s="20">
        <f>SUM(F82)</f>
        <v>25000</v>
      </c>
    </row>
    <row r="82" spans="2:6" ht="11.25">
      <c r="B82" s="22"/>
      <c r="C82" s="53">
        <v>9492</v>
      </c>
      <c r="D82" s="36"/>
      <c r="E82" s="40" t="s">
        <v>86</v>
      </c>
      <c r="F82" s="16">
        <v>25000</v>
      </c>
    </row>
    <row r="83" spans="2:6" ht="11.25">
      <c r="B83" s="45"/>
      <c r="C83" s="7"/>
      <c r="D83" s="80">
        <v>81</v>
      </c>
      <c r="E83" s="40" t="s">
        <v>100</v>
      </c>
      <c r="F83" s="17">
        <v>25000</v>
      </c>
    </row>
    <row r="84" spans="2:6" ht="11.25">
      <c r="B84" s="45"/>
      <c r="C84" s="7"/>
      <c r="D84" s="80"/>
      <c r="E84" s="40"/>
      <c r="F84" s="17"/>
    </row>
    <row r="85" spans="2:6" ht="12">
      <c r="B85" s="14">
        <v>97</v>
      </c>
      <c r="C85" s="14"/>
      <c r="D85" s="14"/>
      <c r="E85" s="14" t="s">
        <v>41</v>
      </c>
      <c r="F85" s="25">
        <f>SUM(F86,F90,F92)</f>
        <v>185198</v>
      </c>
    </row>
    <row r="86" spans="2:6" ht="11.25">
      <c r="B86" s="47"/>
      <c r="C86" s="15">
        <v>9711</v>
      </c>
      <c r="D86" s="11">
        <v>90</v>
      </c>
      <c r="E86" s="27" t="s">
        <v>42</v>
      </c>
      <c r="F86" s="16">
        <f>SUM(F87:F89)</f>
        <v>95500</v>
      </c>
    </row>
    <row r="87" spans="2:6" ht="11.25">
      <c r="B87" s="47"/>
      <c r="C87" s="11"/>
      <c r="D87" s="11"/>
      <c r="E87" s="27"/>
      <c r="F87" s="65"/>
    </row>
    <row r="88" spans="2:6" ht="11.25">
      <c r="B88" s="47"/>
      <c r="C88" s="11"/>
      <c r="D88" s="11"/>
      <c r="E88" s="27" t="s">
        <v>43</v>
      </c>
      <c r="F88" s="65">
        <v>95500</v>
      </c>
    </row>
    <row r="89" spans="2:6" ht="11.25">
      <c r="B89" s="47"/>
      <c r="C89" s="11"/>
      <c r="D89" s="11"/>
      <c r="E89" s="27"/>
      <c r="F89" s="65"/>
    </row>
    <row r="90" spans="2:6" ht="11.25">
      <c r="B90" s="47"/>
      <c r="C90" s="15">
        <v>9713</v>
      </c>
      <c r="D90" s="11">
        <v>77</v>
      </c>
      <c r="E90" s="27" t="s">
        <v>36</v>
      </c>
      <c r="F90" s="16">
        <v>65747</v>
      </c>
    </row>
    <row r="91" spans="2:6" ht="11.25">
      <c r="B91" s="47"/>
      <c r="C91" s="11"/>
      <c r="D91" s="11"/>
      <c r="E91" s="27"/>
      <c r="F91" s="12"/>
    </row>
    <row r="92" spans="2:6" ht="11.25">
      <c r="B92" s="47"/>
      <c r="C92" s="15">
        <v>9723</v>
      </c>
      <c r="D92" s="11">
        <v>89</v>
      </c>
      <c r="E92" s="27" t="s">
        <v>44</v>
      </c>
      <c r="F92" s="68">
        <v>23951</v>
      </c>
    </row>
    <row r="93" spans="2:6" ht="11.25">
      <c r="B93" s="47"/>
      <c r="C93" s="11"/>
      <c r="D93" s="11"/>
      <c r="E93" s="27" t="s">
        <v>45</v>
      </c>
      <c r="F93" s="12"/>
    </row>
    <row r="94" spans="2:6" ht="11.25">
      <c r="B94" s="4"/>
      <c r="C94" s="8"/>
      <c r="D94" s="8"/>
      <c r="E94" s="28"/>
      <c r="F94" s="13"/>
    </row>
    <row r="95" spans="2:6" ht="12">
      <c r="B95" s="18">
        <v>99</v>
      </c>
      <c r="C95" s="18"/>
      <c r="D95" s="18"/>
      <c r="E95" s="18" t="s">
        <v>46</v>
      </c>
      <c r="F95" s="20">
        <f>SUM(F97:F100)</f>
        <v>14800</v>
      </c>
    </row>
    <row r="96" spans="2:6" ht="12">
      <c r="B96" s="24"/>
      <c r="C96" s="24"/>
      <c r="D96" s="24"/>
      <c r="E96" s="24" t="s">
        <v>47</v>
      </c>
      <c r="F96" s="21"/>
    </row>
    <row r="97" spans="2:6" ht="11.25">
      <c r="B97" s="47"/>
      <c r="C97" s="15"/>
      <c r="D97" s="11"/>
      <c r="E97" s="11"/>
      <c r="F97" s="68"/>
    </row>
    <row r="98" spans="2:6" ht="11.25">
      <c r="B98" s="47"/>
      <c r="C98" s="15">
        <v>9992</v>
      </c>
      <c r="D98" s="11">
        <v>88</v>
      </c>
      <c r="E98" s="11" t="s">
        <v>81</v>
      </c>
      <c r="F98" s="68">
        <v>14800</v>
      </c>
    </row>
    <row r="99" spans="2:6" ht="11.25">
      <c r="B99" s="47"/>
      <c r="C99" s="15"/>
      <c r="D99" s="11"/>
      <c r="E99" s="11"/>
      <c r="F99" s="68"/>
    </row>
    <row r="100" spans="2:6" ht="11.25">
      <c r="B100" s="4"/>
      <c r="C100" s="8"/>
      <c r="D100" s="8"/>
      <c r="E100" s="8"/>
      <c r="F100" s="13"/>
    </row>
    <row r="101" spans="2:6" ht="12.75">
      <c r="B101" s="44"/>
      <c r="E101" s="31" t="s">
        <v>48</v>
      </c>
      <c r="F101" s="32">
        <f>SUM(F11,F16,F23,F34,F51,F55,F71,F81,F85,F95)</f>
        <v>2152574.82</v>
      </c>
    </row>
    <row r="102" spans="2:6" ht="11.25">
      <c r="B102" s="1"/>
      <c r="C102" s="1"/>
      <c r="D102" s="1"/>
      <c r="E102" s="1"/>
      <c r="F102" s="1"/>
    </row>
    <row r="103" spans="2:6" ht="11.25">
      <c r="B103" s="1"/>
      <c r="C103" s="1"/>
      <c r="D103" s="1"/>
      <c r="E103" s="1"/>
      <c r="F103" s="1"/>
    </row>
    <row r="104" spans="2:6" ht="11.25">
      <c r="B104" s="1"/>
      <c r="C104" s="1" t="s">
        <v>134</v>
      </c>
      <c r="D104" s="1"/>
      <c r="E104" s="1"/>
      <c r="F104" s="1"/>
    </row>
    <row r="105" spans="2:6" ht="11.25">
      <c r="B105" s="1"/>
      <c r="C105" s="1"/>
      <c r="D105" s="1"/>
      <c r="E105" s="1"/>
      <c r="F105" s="1"/>
    </row>
    <row r="106" spans="2:6" ht="12">
      <c r="B106" s="9" t="s">
        <v>0</v>
      </c>
      <c r="C106" s="9" t="s">
        <v>1</v>
      </c>
      <c r="D106" s="9" t="s">
        <v>2</v>
      </c>
      <c r="E106" s="9" t="s">
        <v>3</v>
      </c>
      <c r="F106" s="10" t="s">
        <v>93</v>
      </c>
    </row>
    <row r="107" spans="2:6" ht="12">
      <c r="B107" s="3"/>
      <c r="C107" s="3"/>
      <c r="D107" s="3"/>
      <c r="E107" s="3"/>
      <c r="F107" s="5"/>
    </row>
    <row r="108" spans="2:6" ht="12">
      <c r="B108" s="18">
        <v>70</v>
      </c>
      <c r="C108" s="19"/>
      <c r="D108" s="19"/>
      <c r="E108" s="18" t="s">
        <v>7</v>
      </c>
      <c r="F108" s="21">
        <f>SUM(F109,F112)</f>
        <v>567770</v>
      </c>
    </row>
    <row r="109" spans="2:6" ht="11.25">
      <c r="B109" s="22"/>
      <c r="C109" s="15">
        <v>7261</v>
      </c>
      <c r="D109" s="15"/>
      <c r="E109" s="40" t="s">
        <v>101</v>
      </c>
      <c r="F109" s="16">
        <f>SUM(F110)</f>
        <v>80000</v>
      </c>
    </row>
    <row r="110" spans="2:6" ht="11.25">
      <c r="B110" s="22"/>
      <c r="C110" s="15"/>
      <c r="D110" s="47">
        <v>86</v>
      </c>
      <c r="E110" s="40" t="s">
        <v>8</v>
      </c>
      <c r="F110" s="95">
        <v>80000</v>
      </c>
    </row>
    <row r="111" spans="2:6" ht="11.25">
      <c r="B111" s="22"/>
      <c r="C111" s="15"/>
      <c r="D111" s="15"/>
      <c r="E111" s="40"/>
      <c r="F111" s="16"/>
    </row>
    <row r="112" spans="2:6" ht="11.25">
      <c r="B112" s="22"/>
      <c r="C112" s="15">
        <v>7395</v>
      </c>
      <c r="D112" s="15"/>
      <c r="E112" s="40" t="s">
        <v>6</v>
      </c>
      <c r="F112" s="16">
        <f>SUM(F113:F114)</f>
        <v>487770</v>
      </c>
    </row>
    <row r="113" spans="2:6" ht="11.25">
      <c r="B113" s="22"/>
      <c r="C113" s="11"/>
      <c r="D113" s="11">
        <v>86</v>
      </c>
      <c r="E113" s="11" t="s">
        <v>8</v>
      </c>
      <c r="F113" s="65">
        <v>467770</v>
      </c>
    </row>
    <row r="114" spans="2:6" ht="11.25">
      <c r="B114" s="22"/>
      <c r="C114" s="11"/>
      <c r="D114" s="11">
        <v>70</v>
      </c>
      <c r="E114" s="11" t="s">
        <v>135</v>
      </c>
      <c r="F114" s="12">
        <v>20000</v>
      </c>
    </row>
    <row r="115" spans="2:6" ht="11.25">
      <c r="B115" s="72"/>
      <c r="C115" s="49"/>
      <c r="D115" s="49"/>
      <c r="E115" s="49"/>
      <c r="F115" s="13"/>
    </row>
    <row r="116" spans="2:6" ht="12">
      <c r="B116" s="18">
        <v>79</v>
      </c>
      <c r="C116" s="18"/>
      <c r="D116" s="18"/>
      <c r="E116" s="18" t="s">
        <v>15</v>
      </c>
      <c r="F116" s="20">
        <f>SUM(F117)</f>
        <v>324000</v>
      </c>
    </row>
    <row r="117" spans="2:6" ht="11.25">
      <c r="B117" s="22"/>
      <c r="C117" s="15">
        <v>7911</v>
      </c>
      <c r="D117" s="11"/>
      <c r="E117" s="11" t="s">
        <v>16</v>
      </c>
      <c r="F117" s="16">
        <f>SUM(F118)</f>
        <v>324000</v>
      </c>
    </row>
    <row r="118" spans="2:6" ht="11.25">
      <c r="B118" s="22"/>
      <c r="C118" s="26"/>
      <c r="D118" s="11">
        <v>70</v>
      </c>
      <c r="E118" s="11" t="s">
        <v>136</v>
      </c>
      <c r="F118" s="66">
        <v>324000</v>
      </c>
    </row>
    <row r="119" spans="2:6" ht="11.25">
      <c r="B119" s="22"/>
      <c r="C119" s="26"/>
      <c r="D119" s="11"/>
      <c r="E119" s="11"/>
      <c r="F119" s="66"/>
    </row>
    <row r="120" spans="2:6" ht="12">
      <c r="B120" s="18">
        <v>86</v>
      </c>
      <c r="C120" s="18"/>
      <c r="D120" s="18"/>
      <c r="E120" s="18" t="s">
        <v>19</v>
      </c>
      <c r="F120" s="20">
        <f>SUM(F121)</f>
        <v>3000</v>
      </c>
    </row>
    <row r="121" spans="2:6" ht="11.25">
      <c r="B121" s="22"/>
      <c r="C121" s="15">
        <v>8612</v>
      </c>
      <c r="D121" s="11"/>
      <c r="E121" s="11" t="s">
        <v>21</v>
      </c>
      <c r="F121" s="16">
        <f>SUM(F122)</f>
        <v>3000</v>
      </c>
    </row>
    <row r="122" spans="2:6" ht="11.25">
      <c r="B122" s="22"/>
      <c r="C122" s="15"/>
      <c r="D122" s="11">
        <v>88</v>
      </c>
      <c r="E122" s="11" t="s">
        <v>18</v>
      </c>
      <c r="F122" s="66">
        <v>3000</v>
      </c>
    </row>
    <row r="123" spans="2:6" ht="12">
      <c r="B123" s="14">
        <v>88</v>
      </c>
      <c r="C123" s="14"/>
      <c r="D123" s="14"/>
      <c r="E123" s="14" t="s">
        <v>27</v>
      </c>
      <c r="F123" s="25">
        <f>SUM(F124)</f>
        <v>120000</v>
      </c>
    </row>
    <row r="124" spans="2:6" ht="11.25">
      <c r="B124" s="22"/>
      <c r="C124" s="15">
        <v>8895</v>
      </c>
      <c r="D124" s="11"/>
      <c r="E124" s="11" t="s">
        <v>6</v>
      </c>
      <c r="F124" s="16">
        <f>SUM(F125)</f>
        <v>120000</v>
      </c>
    </row>
    <row r="125" spans="2:6" ht="11.25">
      <c r="B125" s="22"/>
      <c r="C125" s="15"/>
      <c r="D125" s="11">
        <v>86</v>
      </c>
      <c r="E125" s="11" t="s">
        <v>8</v>
      </c>
      <c r="F125" s="66">
        <v>120000</v>
      </c>
    </row>
    <row r="126" spans="2:6" ht="12">
      <c r="B126" s="14">
        <v>90</v>
      </c>
      <c r="C126" s="14"/>
      <c r="D126" s="14"/>
      <c r="E126" s="14" t="s">
        <v>84</v>
      </c>
      <c r="F126" s="25">
        <f>SUM(F127,F133,F136)</f>
        <v>901658</v>
      </c>
    </row>
    <row r="127" spans="2:6" ht="11.25">
      <c r="B127" s="22"/>
      <c r="C127" s="15">
        <v>9013</v>
      </c>
      <c r="D127" s="11"/>
      <c r="E127" s="11" t="s">
        <v>29</v>
      </c>
      <c r="F127" s="16">
        <f>SUM(F129:F132)</f>
        <v>200260</v>
      </c>
    </row>
    <row r="128" spans="2:6" ht="11.25">
      <c r="B128" s="22"/>
      <c r="C128" s="11"/>
      <c r="D128" s="11"/>
      <c r="E128" s="11" t="s">
        <v>30</v>
      </c>
      <c r="F128" s="12"/>
    </row>
    <row r="129" spans="2:6" ht="11.25">
      <c r="B129" s="22"/>
      <c r="C129" s="11"/>
      <c r="D129" s="11">
        <v>51</v>
      </c>
      <c r="E129" s="11" t="s">
        <v>31</v>
      </c>
      <c r="F129" s="65">
        <v>150000</v>
      </c>
    </row>
    <row r="130" spans="2:6" ht="11.25">
      <c r="B130" s="22"/>
      <c r="C130" s="11"/>
      <c r="D130" s="11">
        <v>55</v>
      </c>
      <c r="E130" s="11" t="s">
        <v>32</v>
      </c>
      <c r="F130" s="65">
        <v>50000</v>
      </c>
    </row>
    <row r="131" spans="2:6" ht="11.25">
      <c r="B131" s="47"/>
      <c r="C131" s="11"/>
      <c r="D131" s="11">
        <v>61</v>
      </c>
      <c r="E131" s="11" t="s">
        <v>137</v>
      </c>
      <c r="F131" s="65">
        <v>260</v>
      </c>
    </row>
    <row r="132" spans="2:6" ht="11.25">
      <c r="B132" s="78"/>
      <c r="C132" s="6"/>
      <c r="D132" s="6"/>
      <c r="E132" s="6"/>
      <c r="F132" s="12"/>
    </row>
    <row r="133" spans="2:6" ht="11.25">
      <c r="B133" s="46"/>
      <c r="C133" s="46">
        <v>9014</v>
      </c>
      <c r="D133" s="6"/>
      <c r="E133" s="6" t="s">
        <v>34</v>
      </c>
      <c r="F133" s="16">
        <f>SUM(F134:F134)</f>
        <v>150867.64</v>
      </c>
    </row>
    <row r="134" spans="2:6" ht="11.25">
      <c r="B134" s="47"/>
      <c r="C134" s="11"/>
      <c r="D134" s="11">
        <v>77</v>
      </c>
      <c r="E134" s="11" t="s">
        <v>36</v>
      </c>
      <c r="F134" s="65">
        <v>150867.64</v>
      </c>
    </row>
    <row r="135" spans="2:6" ht="11.25">
      <c r="B135" s="47"/>
      <c r="C135" s="11"/>
      <c r="D135" s="11"/>
      <c r="E135" s="11"/>
      <c r="F135" s="12"/>
    </row>
    <row r="136" spans="2:6" ht="11.25">
      <c r="B136" s="47"/>
      <c r="C136" s="15">
        <v>9019</v>
      </c>
      <c r="D136" s="11"/>
      <c r="E136" s="11" t="s">
        <v>37</v>
      </c>
      <c r="F136" s="16">
        <f>SUM(F137:F140)</f>
        <v>550530.36</v>
      </c>
    </row>
    <row r="137" spans="2:6" ht="11.25">
      <c r="B137" s="47"/>
      <c r="C137" s="11"/>
      <c r="D137" s="11">
        <v>51</v>
      </c>
      <c r="E137" s="11" t="s">
        <v>31</v>
      </c>
      <c r="F137" s="65">
        <v>362000</v>
      </c>
    </row>
    <row r="138" spans="2:6" ht="11.25">
      <c r="B138" s="47"/>
      <c r="C138" s="11"/>
      <c r="D138" s="11">
        <v>52</v>
      </c>
      <c r="E138" s="11" t="s">
        <v>38</v>
      </c>
      <c r="F138" s="65">
        <v>18800.36</v>
      </c>
    </row>
    <row r="139" spans="2:6" ht="11.25">
      <c r="B139" s="47"/>
      <c r="C139" s="11"/>
      <c r="D139" s="11">
        <v>55</v>
      </c>
      <c r="E139" s="11" t="s">
        <v>32</v>
      </c>
      <c r="F139" s="65">
        <v>159730</v>
      </c>
    </row>
    <row r="140" spans="2:6" ht="11.25">
      <c r="B140" s="47"/>
      <c r="C140" s="11"/>
      <c r="D140" s="11">
        <v>56</v>
      </c>
      <c r="E140" s="11" t="s">
        <v>85</v>
      </c>
      <c r="F140" s="65">
        <v>10000</v>
      </c>
    </row>
    <row r="141" spans="2:6" ht="11.25">
      <c r="B141" s="48"/>
      <c r="C141" s="1"/>
      <c r="D141" s="1"/>
      <c r="E141" s="11"/>
      <c r="F141" s="65"/>
    </row>
    <row r="142" spans="2:6" ht="12.75">
      <c r="B142" s="44"/>
      <c r="E142" s="31" t="s">
        <v>48</v>
      </c>
      <c r="F142" s="25">
        <f>SUM(F108,F116,F120,F123,F126)</f>
        <v>1916428</v>
      </c>
    </row>
    <row r="143" spans="2:6" ht="11.25">
      <c r="B143" s="1"/>
      <c r="C143" s="1"/>
      <c r="D143" s="1"/>
      <c r="E143" s="1"/>
      <c r="F143" s="1"/>
    </row>
    <row r="144" spans="2:6" ht="11.25">
      <c r="B144" s="1"/>
      <c r="C144" s="1"/>
      <c r="D144" s="1"/>
      <c r="E144" s="1"/>
      <c r="F144" s="1"/>
    </row>
    <row r="145" spans="2:6" ht="11.25">
      <c r="B145" s="1"/>
      <c r="C145" s="1"/>
      <c r="D145" s="1"/>
      <c r="E145" s="1"/>
      <c r="F145" s="1"/>
    </row>
    <row r="146" spans="2:6" ht="11.25">
      <c r="B146" s="1"/>
      <c r="C146" s="1"/>
      <c r="D146" s="1"/>
      <c r="E146" s="1"/>
      <c r="F146" s="1"/>
    </row>
    <row r="147" spans="2:6" ht="11.25">
      <c r="B147" s="1"/>
      <c r="C147" s="1"/>
      <c r="D147" s="1"/>
      <c r="E147" s="1"/>
      <c r="F147" s="1"/>
    </row>
    <row r="148" spans="2:6" ht="11.25">
      <c r="B148" s="1"/>
      <c r="C148" s="1"/>
      <c r="D148" s="1"/>
      <c r="E148" s="1"/>
      <c r="F148" s="1"/>
    </row>
    <row r="149" spans="2:6" ht="11.25">
      <c r="B149" s="1"/>
      <c r="C149" s="1"/>
      <c r="D149" s="1"/>
      <c r="E149" s="1"/>
      <c r="F149" s="1"/>
    </row>
    <row r="150" spans="2:6" ht="11.25">
      <c r="B150" s="1"/>
      <c r="C150" s="1"/>
      <c r="D150" s="1"/>
      <c r="E150" s="1"/>
      <c r="F150" s="1"/>
    </row>
    <row r="151" spans="2:6" ht="11.25">
      <c r="B151" s="1"/>
      <c r="C151" s="1"/>
      <c r="D151" s="1"/>
      <c r="E151" s="1"/>
      <c r="F151" s="1"/>
    </row>
    <row r="152" spans="2:6" ht="11.25">
      <c r="B152" s="1"/>
      <c r="C152" s="1"/>
      <c r="D152" s="1"/>
      <c r="E152" s="1"/>
      <c r="F152" s="1"/>
    </row>
    <row r="153" spans="2:6" ht="11.25">
      <c r="B153" s="1"/>
      <c r="C153" s="1"/>
      <c r="D153" s="1"/>
      <c r="E153" s="1"/>
      <c r="F153" s="1"/>
    </row>
    <row r="154" spans="2:6" ht="11.25">
      <c r="B154" s="1"/>
      <c r="C154" s="1"/>
      <c r="D154" s="1"/>
      <c r="E154" s="1"/>
      <c r="F154" s="1"/>
    </row>
    <row r="155" spans="2:6" ht="11.25">
      <c r="B155" s="1"/>
      <c r="C155" s="1"/>
      <c r="D155" s="1"/>
      <c r="E155" s="1"/>
      <c r="F155" s="1"/>
    </row>
    <row r="156" spans="2:6" ht="11.25">
      <c r="B156" s="1"/>
      <c r="C156" s="1"/>
      <c r="D156" s="1"/>
      <c r="E156" s="1"/>
      <c r="F156" s="1"/>
    </row>
    <row r="157" spans="2:6" ht="11.25">
      <c r="B157" s="1"/>
      <c r="C157" s="1"/>
      <c r="D157" s="1"/>
      <c r="E157" s="1"/>
      <c r="F157" s="1"/>
    </row>
    <row r="158" spans="2:6" ht="11.25">
      <c r="B158" s="1"/>
      <c r="C158" s="1"/>
      <c r="D158" s="1"/>
      <c r="E158" s="1"/>
      <c r="F158" s="1"/>
    </row>
    <row r="159" spans="2:6" ht="11.25">
      <c r="B159" s="1"/>
      <c r="C159" s="1"/>
      <c r="D159" s="1"/>
      <c r="E159" s="1"/>
      <c r="F159" s="1"/>
    </row>
    <row r="160" spans="2:6" ht="11.25">
      <c r="B160" s="1"/>
      <c r="C160" s="1"/>
      <c r="D160" s="1"/>
      <c r="E160" s="1"/>
      <c r="F160" s="1"/>
    </row>
    <row r="161" spans="2:6" ht="11.25">
      <c r="B161" s="1"/>
      <c r="C161" s="1"/>
      <c r="D161" s="1"/>
      <c r="E161" s="1"/>
      <c r="F161" s="1"/>
    </row>
    <row r="162" spans="2:6" ht="11.25">
      <c r="B162" s="1"/>
      <c r="C162" s="1"/>
      <c r="D162" s="1"/>
      <c r="E162" s="1"/>
      <c r="F162" s="1"/>
    </row>
    <row r="163" spans="2:6" ht="11.25">
      <c r="B163" s="1"/>
      <c r="C163" s="1"/>
      <c r="D163" s="1"/>
      <c r="E163" s="1"/>
      <c r="F163" s="1"/>
    </row>
    <row r="164" spans="2:6" ht="11.25">
      <c r="B164" s="1"/>
      <c r="C164" s="1"/>
      <c r="D164" s="1"/>
      <c r="E164" s="1"/>
      <c r="F164" s="1"/>
    </row>
    <row r="165" spans="2:6" ht="11.25">
      <c r="B165" s="1"/>
      <c r="C165" s="1"/>
      <c r="D165" s="1"/>
      <c r="E165" s="1"/>
      <c r="F165" s="1"/>
    </row>
    <row r="166" spans="2:6" ht="11.25">
      <c r="B166" s="1"/>
      <c r="C166" s="1"/>
      <c r="D166" s="1"/>
      <c r="E166" s="1"/>
      <c r="F166" s="1"/>
    </row>
    <row r="167" spans="2:6" ht="11.25">
      <c r="B167" s="1"/>
      <c r="C167" s="1"/>
      <c r="D167" s="1"/>
      <c r="E167" s="1"/>
      <c r="F167" s="1"/>
    </row>
    <row r="168" spans="2:6" ht="11.25">
      <c r="B168" s="1"/>
      <c r="C168" s="1"/>
      <c r="D168" s="1"/>
      <c r="E168" s="1"/>
      <c r="F168" s="1"/>
    </row>
    <row r="169" spans="2:6" ht="11.25">
      <c r="B169" s="1"/>
      <c r="C169" s="1"/>
      <c r="D169" s="1"/>
      <c r="E169" s="1"/>
      <c r="F169" s="1"/>
    </row>
    <row r="170" spans="2:6" ht="11.25">
      <c r="B170" s="1"/>
      <c r="C170" s="1"/>
      <c r="D170" s="1"/>
      <c r="E170" s="1"/>
      <c r="F170" s="1"/>
    </row>
    <row r="171" spans="2:6" ht="11.25">
      <c r="B171" s="1"/>
      <c r="C171" s="1"/>
      <c r="D171" s="1"/>
      <c r="E171" s="1"/>
      <c r="F171" s="1"/>
    </row>
    <row r="172" spans="2:6" ht="11.25">
      <c r="B172" s="1"/>
      <c r="C172" s="1"/>
      <c r="D172" s="1"/>
      <c r="E172" s="1"/>
      <c r="F172" s="1"/>
    </row>
    <row r="173" spans="2:6" ht="11.25">
      <c r="B173" s="1"/>
      <c r="C173" s="1"/>
      <c r="D173" s="1"/>
      <c r="E173" s="1"/>
      <c r="F173" s="1"/>
    </row>
    <row r="174" spans="2:6" ht="11.25">
      <c r="B174" s="1"/>
      <c r="C174" s="1"/>
      <c r="D174" s="1"/>
      <c r="E174" s="1"/>
      <c r="F174" s="1"/>
    </row>
    <row r="175" spans="2:6" ht="11.25">
      <c r="B175" s="1"/>
      <c r="C175" s="1"/>
      <c r="D175" s="1"/>
      <c r="E175" s="1"/>
      <c r="F175" s="1"/>
    </row>
    <row r="176" spans="2:6" ht="11.25">
      <c r="B176" s="1"/>
      <c r="C176" s="1"/>
      <c r="D176" s="1"/>
      <c r="E176" s="1"/>
      <c r="F176" s="1"/>
    </row>
    <row r="177" spans="2:6" ht="11.25">
      <c r="B177" s="1"/>
      <c r="C177" s="1"/>
      <c r="D177" s="1"/>
      <c r="E177" s="1"/>
      <c r="F177" s="1"/>
    </row>
    <row r="178" spans="2:6" ht="11.25">
      <c r="B178" s="1"/>
      <c r="C178" s="1"/>
      <c r="D178" s="1"/>
      <c r="E178" s="1"/>
      <c r="F178" s="1"/>
    </row>
    <row r="179" spans="2:6" ht="11.25">
      <c r="B179" s="1"/>
      <c r="C179" s="1"/>
      <c r="D179" s="1"/>
      <c r="E179" s="1"/>
      <c r="F179" s="1"/>
    </row>
    <row r="180" spans="2:6" ht="11.25">
      <c r="B180" s="1"/>
      <c r="C180" s="1"/>
      <c r="D180" s="1"/>
      <c r="E180" s="1"/>
      <c r="F180" s="1"/>
    </row>
    <row r="181" spans="2:6" ht="11.25">
      <c r="B181" s="1"/>
      <c r="C181" s="1"/>
      <c r="D181" s="1"/>
      <c r="E181" s="1"/>
      <c r="F181" s="1"/>
    </row>
    <row r="182" spans="2:6" ht="11.25">
      <c r="B182" s="1"/>
      <c r="C182" s="1"/>
      <c r="D182" s="1"/>
      <c r="E182" s="1"/>
      <c r="F182" s="1"/>
    </row>
    <row r="183" spans="2:6" ht="11.25">
      <c r="B183" s="1"/>
      <c r="C183" s="1"/>
      <c r="D183" s="1"/>
      <c r="E183" s="1"/>
      <c r="F183" s="1"/>
    </row>
    <row r="184" spans="2:6" ht="11.25">
      <c r="B184" s="1"/>
      <c r="C184" s="1"/>
      <c r="D184" s="1"/>
      <c r="E184" s="1"/>
      <c r="F184" s="1"/>
    </row>
    <row r="185" spans="2:6" ht="11.25">
      <c r="B185" s="1"/>
      <c r="C185" s="1"/>
      <c r="D185" s="1"/>
      <c r="E185" s="1"/>
      <c r="F185" s="1"/>
    </row>
    <row r="186" spans="2:6" ht="11.25">
      <c r="B186" s="1"/>
      <c r="C186" s="1"/>
      <c r="D186" s="1"/>
      <c r="E186" s="1"/>
      <c r="F186" s="1"/>
    </row>
    <row r="187" spans="2:6" ht="11.25">
      <c r="B187" s="1"/>
      <c r="C187" s="1"/>
      <c r="D187" s="1"/>
      <c r="E187" s="1"/>
      <c r="F187" s="1"/>
    </row>
    <row r="188" spans="2:6" ht="11.25">
      <c r="B188" s="1"/>
      <c r="C188" s="1"/>
      <c r="D188" s="1"/>
      <c r="E188" s="1"/>
      <c r="F188" s="1"/>
    </row>
    <row r="189" spans="2:6" ht="11.25">
      <c r="B189" s="1"/>
      <c r="C189" s="1"/>
      <c r="D189" s="1"/>
      <c r="E189" s="1"/>
      <c r="F189" s="1"/>
    </row>
    <row r="190" spans="2:6" ht="11.25">
      <c r="B190" s="1"/>
      <c r="C190" s="1"/>
      <c r="D190" s="1"/>
      <c r="E190" s="1"/>
      <c r="F190" s="1"/>
    </row>
    <row r="191" spans="2:6" ht="11.25">
      <c r="B191" s="1"/>
      <c r="C191" s="1"/>
      <c r="D191" s="1"/>
      <c r="E191" s="1"/>
      <c r="F191" s="1"/>
    </row>
    <row r="192" spans="2:6" ht="11.25">
      <c r="B192" s="1"/>
      <c r="C192" s="1"/>
      <c r="D192" s="1"/>
      <c r="E192" s="1"/>
      <c r="F192" s="1"/>
    </row>
    <row r="193" spans="2:6" ht="11.25">
      <c r="B193" s="1"/>
      <c r="C193" s="1"/>
      <c r="D193" s="1"/>
      <c r="E193" s="1"/>
      <c r="F193" s="1"/>
    </row>
    <row r="194" spans="2:6" ht="11.25">
      <c r="B194" s="1"/>
      <c r="C194" s="1"/>
      <c r="D194" s="1"/>
      <c r="E194" s="1"/>
      <c r="F194" s="1"/>
    </row>
    <row r="195" spans="2:6" ht="11.25">
      <c r="B195" s="1"/>
      <c r="C195" s="1"/>
      <c r="D195" s="1"/>
      <c r="E195" s="1"/>
      <c r="F195" s="1"/>
    </row>
    <row r="196" spans="2:6" ht="11.25">
      <c r="B196" s="1"/>
      <c r="C196" s="1"/>
      <c r="D196" s="1"/>
      <c r="E196" s="1"/>
      <c r="F196" s="1"/>
    </row>
    <row r="197" spans="2:6" ht="11.25">
      <c r="B197" s="1"/>
      <c r="C197" s="1"/>
      <c r="D197" s="1"/>
      <c r="E197" s="1"/>
      <c r="F197" s="1"/>
    </row>
    <row r="198" spans="2:6" ht="11.25">
      <c r="B198" s="1"/>
      <c r="C198" s="1"/>
      <c r="D198" s="1"/>
      <c r="E198" s="1"/>
      <c r="F198" s="1"/>
    </row>
    <row r="199" spans="2:6" ht="11.25">
      <c r="B199" s="1"/>
      <c r="C199" s="1"/>
      <c r="D199" s="1"/>
      <c r="E199" s="1"/>
      <c r="F199" s="1"/>
    </row>
    <row r="200" spans="2:6" ht="11.25">
      <c r="B200" s="1"/>
      <c r="C200" s="1"/>
      <c r="D200" s="1"/>
      <c r="E200" s="1"/>
      <c r="F200" s="1"/>
    </row>
    <row r="201" spans="2:6" ht="11.25">
      <c r="B201" s="1"/>
      <c r="C201" s="1"/>
      <c r="D201" s="1"/>
      <c r="E201" s="1"/>
      <c r="F201" s="1"/>
    </row>
    <row r="202" spans="2:6" ht="11.25">
      <c r="B202" s="1"/>
      <c r="C202" s="1"/>
      <c r="D202" s="1"/>
      <c r="E202" s="1"/>
      <c r="F202" s="1"/>
    </row>
    <row r="203" spans="2:6" ht="11.25">
      <c r="B203" s="1"/>
      <c r="C203" s="1"/>
      <c r="D203" s="1"/>
      <c r="E203" s="1"/>
      <c r="F203" s="1"/>
    </row>
    <row r="204" spans="2:6" ht="11.25">
      <c r="B204" s="1"/>
      <c r="C204" s="1"/>
      <c r="D204" s="1"/>
      <c r="E204" s="1"/>
      <c r="F204" s="1"/>
    </row>
    <row r="205" spans="2:6" ht="11.25">
      <c r="B205" s="1"/>
      <c r="C205" s="1"/>
      <c r="D205" s="1"/>
      <c r="E205" s="1"/>
      <c r="F205" s="1"/>
    </row>
    <row r="206" spans="2:6" ht="11.25">
      <c r="B206" s="1"/>
      <c r="C206" s="1"/>
      <c r="D206" s="1"/>
      <c r="E206" s="1"/>
      <c r="F206" s="1"/>
    </row>
    <row r="207" spans="2:6" ht="11.25">
      <c r="B207" s="1"/>
      <c r="C207" s="1"/>
      <c r="D207" s="1"/>
      <c r="E207" s="1"/>
      <c r="F207" s="1"/>
    </row>
    <row r="208" spans="2:6" ht="11.25">
      <c r="B208" s="1"/>
      <c r="C208" s="1"/>
      <c r="D208" s="1"/>
      <c r="E208" s="1"/>
      <c r="F208" s="1"/>
    </row>
    <row r="209" spans="2:6" ht="11.25">
      <c r="B209" s="1"/>
      <c r="C209" s="1"/>
      <c r="D209" s="1"/>
      <c r="E209" s="1"/>
      <c r="F209" s="1"/>
    </row>
    <row r="210" spans="2:6" ht="11.25">
      <c r="B210" s="1"/>
      <c r="C210" s="1"/>
      <c r="D210" s="1"/>
      <c r="E210" s="1"/>
      <c r="F210" s="1"/>
    </row>
    <row r="211" spans="2:6" ht="11.25">
      <c r="B211" s="1"/>
      <c r="C211" s="1"/>
      <c r="D211" s="1"/>
      <c r="E211" s="1"/>
      <c r="F211" s="1"/>
    </row>
    <row r="212" spans="2:6" ht="11.25">
      <c r="B212" s="1"/>
      <c r="C212" s="1"/>
      <c r="D212" s="1"/>
      <c r="E212" s="1"/>
      <c r="F212" s="1"/>
    </row>
    <row r="213" spans="2:6" ht="11.25">
      <c r="B213" s="1"/>
      <c r="C213" s="1"/>
      <c r="D213" s="1"/>
      <c r="E213" s="1"/>
      <c r="F213" s="1"/>
    </row>
    <row r="214" spans="2:6" ht="11.25">
      <c r="B214" s="1"/>
      <c r="C214" s="1"/>
      <c r="D214" s="1"/>
      <c r="E214" s="1"/>
      <c r="F214" s="1"/>
    </row>
    <row r="215" spans="2:6" ht="11.25">
      <c r="B215" s="1"/>
      <c r="C215" s="1"/>
      <c r="D215" s="1"/>
      <c r="E215" s="1"/>
      <c r="F215" s="1"/>
    </row>
    <row r="216" spans="2:6" ht="11.25">
      <c r="B216" s="1"/>
      <c r="C216" s="1"/>
      <c r="D216" s="1"/>
      <c r="E216" s="1"/>
      <c r="F216" s="1"/>
    </row>
    <row r="217" spans="2:6" ht="11.25">
      <c r="B217" s="1"/>
      <c r="C217" s="1"/>
      <c r="D217" s="1"/>
      <c r="E217" s="1"/>
      <c r="F217" s="1"/>
    </row>
    <row r="218" spans="2:6" ht="11.25">
      <c r="B218" s="1"/>
      <c r="C218" s="1"/>
      <c r="D218" s="1"/>
      <c r="E218" s="1"/>
      <c r="F218" s="1"/>
    </row>
    <row r="219" spans="2:6" ht="11.25">
      <c r="B219" s="1"/>
      <c r="C219" s="1"/>
      <c r="D219" s="1"/>
      <c r="E219" s="1"/>
      <c r="F219" s="1"/>
    </row>
    <row r="220" spans="2:6" ht="11.25">
      <c r="B220" s="1"/>
      <c r="C220" s="1"/>
      <c r="D220" s="1"/>
      <c r="E220" s="1"/>
      <c r="F220" s="1"/>
    </row>
    <row r="221" spans="2:6" ht="11.25">
      <c r="B221" s="1"/>
      <c r="C221" s="1"/>
      <c r="D221" s="1"/>
      <c r="E221" s="1"/>
      <c r="F221" s="1"/>
    </row>
    <row r="222" spans="2:6" ht="11.25">
      <c r="B222" s="1"/>
      <c r="C222" s="1"/>
      <c r="D222" s="1"/>
      <c r="E222" s="1"/>
      <c r="F222" s="1"/>
    </row>
    <row r="223" spans="2:6" ht="11.25">
      <c r="B223" s="1"/>
      <c r="C223" s="1"/>
      <c r="D223" s="1"/>
      <c r="E223" s="1"/>
      <c r="F223" s="1"/>
    </row>
    <row r="224" spans="2:6" ht="11.25">
      <c r="B224" s="1"/>
      <c r="C224" s="1"/>
      <c r="D224" s="1"/>
      <c r="E224" s="1"/>
      <c r="F224" s="1"/>
    </row>
    <row r="225" spans="2:6" ht="11.25">
      <c r="B225" s="1"/>
      <c r="C225" s="1"/>
      <c r="D225" s="1"/>
      <c r="E225" s="1"/>
      <c r="F225" s="1"/>
    </row>
    <row r="226" spans="2:6" ht="11.25">
      <c r="B226" s="1"/>
      <c r="C226" s="1"/>
      <c r="D226" s="1"/>
      <c r="E226" s="1"/>
      <c r="F226" s="1"/>
    </row>
    <row r="227" spans="2:6" ht="11.25">
      <c r="B227" s="1"/>
      <c r="C227" s="1"/>
      <c r="D227" s="1"/>
      <c r="E227" s="1"/>
      <c r="F227" s="1"/>
    </row>
    <row r="228" spans="2:6" ht="11.25">
      <c r="B228" s="1"/>
      <c r="C228" s="1"/>
      <c r="D228" s="1"/>
      <c r="E228" s="1"/>
      <c r="F228" s="1"/>
    </row>
    <row r="229" spans="2:6" ht="11.25">
      <c r="B229" s="1"/>
      <c r="C229" s="1"/>
      <c r="D229" s="1"/>
      <c r="E229" s="1"/>
      <c r="F229" s="1"/>
    </row>
    <row r="230" spans="2:6" ht="11.25">
      <c r="B230" s="1"/>
      <c r="C230" s="1"/>
      <c r="D230" s="1"/>
      <c r="E230" s="1"/>
      <c r="F230" s="1"/>
    </row>
    <row r="231" spans="2:6" ht="11.25">
      <c r="B231" s="1"/>
      <c r="C231" s="1"/>
      <c r="D231" s="1"/>
      <c r="E231" s="1"/>
      <c r="F231" s="1"/>
    </row>
    <row r="232" spans="2:6" ht="11.25">
      <c r="B232" s="1"/>
      <c r="C232" s="1"/>
      <c r="D232" s="1"/>
      <c r="E232" s="1"/>
      <c r="F232" s="1"/>
    </row>
    <row r="233" spans="2:6" ht="11.25">
      <c r="B233" s="1"/>
      <c r="C233" s="1"/>
      <c r="D233" s="1"/>
      <c r="E233" s="1"/>
      <c r="F233" s="1"/>
    </row>
    <row r="234" spans="2:6" ht="11.25">
      <c r="B234" s="1"/>
      <c r="C234" s="1"/>
      <c r="D234" s="1"/>
      <c r="E234" s="1"/>
      <c r="F234" s="1"/>
    </row>
    <row r="235" spans="2:6" ht="11.25">
      <c r="B235" s="1"/>
      <c r="C235" s="1"/>
      <c r="D235" s="1"/>
      <c r="E235" s="1"/>
      <c r="F235" s="1"/>
    </row>
    <row r="236" spans="2:6" ht="11.25">
      <c r="B236" s="1"/>
      <c r="C236" s="1"/>
      <c r="D236" s="1"/>
      <c r="E236" s="1"/>
      <c r="F236" s="1"/>
    </row>
    <row r="237" spans="2:6" ht="11.25">
      <c r="B237" s="1"/>
      <c r="C237" s="1"/>
      <c r="D237" s="1"/>
      <c r="E237" s="1"/>
      <c r="F237" s="1"/>
    </row>
    <row r="238" spans="2:6" ht="11.25">
      <c r="B238" s="1"/>
      <c r="C238" s="1"/>
      <c r="D238" s="1"/>
      <c r="E238" s="1"/>
      <c r="F238" s="1"/>
    </row>
    <row r="239" spans="2:6" ht="11.25">
      <c r="B239" s="1"/>
      <c r="C239" s="1"/>
      <c r="D239" s="1"/>
      <c r="E239" s="1"/>
      <c r="F239" s="1"/>
    </row>
    <row r="240" spans="2:6" ht="11.25">
      <c r="B240" s="1"/>
      <c r="C240" s="1"/>
      <c r="D240" s="1"/>
      <c r="E240" s="1"/>
      <c r="F240" s="1"/>
    </row>
    <row r="241" spans="2:6" ht="11.25">
      <c r="B241" s="1"/>
      <c r="C241" s="1"/>
      <c r="D241" s="1"/>
      <c r="E241" s="1"/>
      <c r="F241" s="1"/>
    </row>
    <row r="242" spans="2:6" ht="11.25">
      <c r="B242" s="1"/>
      <c r="C242" s="1"/>
      <c r="D242" s="1"/>
      <c r="E242" s="1"/>
      <c r="F242" s="1"/>
    </row>
    <row r="243" spans="2:6" ht="11.25">
      <c r="B243" s="1"/>
      <c r="C243" s="1"/>
      <c r="D243" s="1"/>
      <c r="E243" s="1"/>
      <c r="F243" s="1"/>
    </row>
    <row r="244" spans="2:6" ht="11.25">
      <c r="B244" s="1"/>
      <c r="C244" s="1"/>
      <c r="D244" s="1"/>
      <c r="E244" s="1"/>
      <c r="F244" s="1"/>
    </row>
    <row r="245" spans="2:6" ht="11.25">
      <c r="B245" s="1"/>
      <c r="C245" s="1"/>
      <c r="D245" s="1"/>
      <c r="E245" s="1"/>
      <c r="F245" s="1"/>
    </row>
    <row r="246" spans="2:6" ht="11.25">
      <c r="B246" s="1"/>
      <c r="C246" s="1"/>
      <c r="D246" s="1"/>
      <c r="E246" s="1"/>
      <c r="F246" s="1"/>
    </row>
    <row r="247" spans="2:6" ht="11.25">
      <c r="B247" s="1"/>
      <c r="C247" s="1"/>
      <c r="D247" s="1"/>
      <c r="E247" s="1"/>
      <c r="F247" s="1"/>
    </row>
    <row r="248" spans="2:6" ht="11.25">
      <c r="B248" s="1"/>
      <c r="C248" s="1"/>
      <c r="D248" s="1"/>
      <c r="E248" s="1"/>
      <c r="F248" s="1"/>
    </row>
    <row r="249" spans="2:6" ht="11.25">
      <c r="B249" s="1"/>
      <c r="C249" s="1"/>
      <c r="D249" s="1"/>
      <c r="E249" s="1"/>
      <c r="F249" s="1"/>
    </row>
    <row r="250" spans="2:6" ht="11.25">
      <c r="B250" s="1"/>
      <c r="C250" s="1"/>
      <c r="D250" s="1"/>
      <c r="E250" s="1"/>
      <c r="F250" s="1"/>
    </row>
    <row r="251" spans="2:6" ht="11.25">
      <c r="B251" s="1"/>
      <c r="C251" s="1"/>
      <c r="D251" s="1"/>
      <c r="E251" s="1"/>
      <c r="F251" s="1"/>
    </row>
    <row r="252" spans="2:6" ht="11.25">
      <c r="B252" s="1"/>
      <c r="C252" s="1"/>
      <c r="D252" s="1"/>
      <c r="E252" s="1"/>
      <c r="F252" s="1"/>
    </row>
    <row r="253" spans="2:6" ht="11.25">
      <c r="B253" s="1"/>
      <c r="C253" s="1"/>
      <c r="D253" s="1"/>
      <c r="E253" s="1"/>
      <c r="F253" s="1"/>
    </row>
    <row r="254" spans="2:6" ht="11.25">
      <c r="B254" s="1"/>
      <c r="C254" s="1"/>
      <c r="D254" s="1"/>
      <c r="E254" s="1"/>
      <c r="F254" s="1"/>
    </row>
    <row r="255" spans="2:6" ht="11.25">
      <c r="B255" s="1"/>
      <c r="C255" s="1"/>
      <c r="D255" s="1"/>
      <c r="E255" s="1"/>
      <c r="F255" s="1"/>
    </row>
    <row r="256" spans="2:6" ht="11.25">
      <c r="B256" s="1"/>
      <c r="C256" s="1"/>
      <c r="D256" s="1"/>
      <c r="E256" s="1"/>
      <c r="F256" s="1"/>
    </row>
    <row r="257" spans="2:6" ht="11.25">
      <c r="B257" s="1"/>
      <c r="C257" s="1"/>
      <c r="D257" s="1"/>
      <c r="E257" s="1"/>
      <c r="F257" s="1"/>
    </row>
    <row r="258" spans="2:6" ht="11.25">
      <c r="B258" s="1"/>
      <c r="C258" s="1"/>
      <c r="D258" s="1"/>
      <c r="E258" s="1"/>
      <c r="F258" s="1"/>
    </row>
    <row r="259" spans="2:6" ht="11.25">
      <c r="B259" s="1"/>
      <c r="C259" s="1"/>
      <c r="D259" s="1"/>
      <c r="E259" s="1"/>
      <c r="F259" s="1"/>
    </row>
    <row r="260" spans="2:6" ht="11.25">
      <c r="B260" s="1"/>
      <c r="C260" s="1"/>
      <c r="D260" s="1"/>
      <c r="E260" s="1"/>
      <c r="F260" s="1"/>
    </row>
    <row r="261" spans="2:6" ht="11.25">
      <c r="B261" s="1"/>
      <c r="C261" s="1"/>
      <c r="D261" s="1"/>
      <c r="E261" s="1"/>
      <c r="F261" s="1"/>
    </row>
    <row r="262" spans="2:6" ht="11.25">
      <c r="B262" s="1"/>
      <c r="C262" s="1"/>
      <c r="D262" s="1"/>
      <c r="E262" s="1"/>
      <c r="F262" s="1"/>
    </row>
    <row r="263" spans="2:6" ht="11.25">
      <c r="B263" s="1"/>
      <c r="C263" s="1"/>
      <c r="D263" s="1"/>
      <c r="E263" s="1"/>
      <c r="F263" s="1"/>
    </row>
    <row r="264" spans="2:6" ht="11.25">
      <c r="B264" s="1"/>
      <c r="C264" s="1"/>
      <c r="D264" s="1"/>
      <c r="E264" s="1"/>
      <c r="F264" s="1"/>
    </row>
    <row r="265" spans="2:6" ht="11.25">
      <c r="B265" s="1"/>
      <c r="C265" s="1"/>
      <c r="D265" s="1"/>
      <c r="E265" s="1"/>
      <c r="F265" s="1"/>
    </row>
    <row r="266" spans="2:6" ht="11.25">
      <c r="B266" s="1"/>
      <c r="C266" s="1"/>
      <c r="D266" s="1"/>
      <c r="E266" s="1"/>
      <c r="F266" s="1"/>
    </row>
    <row r="267" spans="2:6" ht="11.25">
      <c r="B267" s="1"/>
      <c r="C267" s="1"/>
      <c r="D267" s="1"/>
      <c r="E267" s="1"/>
      <c r="F267" s="1"/>
    </row>
    <row r="268" spans="2:6" ht="11.25">
      <c r="B268" s="1"/>
      <c r="C268" s="1"/>
      <c r="D268" s="1"/>
      <c r="E268" s="1"/>
      <c r="F268" s="1"/>
    </row>
    <row r="269" spans="2:6" ht="11.25">
      <c r="B269" s="1"/>
      <c r="C269" s="1"/>
      <c r="D269" s="1"/>
      <c r="E269" s="1"/>
      <c r="F269" s="1"/>
    </row>
    <row r="270" spans="2:6" ht="11.25">
      <c r="B270" s="1"/>
      <c r="C270" s="1"/>
      <c r="D270" s="1"/>
      <c r="E270" s="1"/>
      <c r="F270" s="1"/>
    </row>
    <row r="271" spans="2:6" ht="11.25">
      <c r="B271" s="1"/>
      <c r="C271" s="1"/>
      <c r="D271" s="1"/>
      <c r="E271" s="1"/>
      <c r="F271" s="1"/>
    </row>
    <row r="272" spans="2:6" ht="11.25">
      <c r="B272" s="1"/>
      <c r="C272" s="1"/>
      <c r="D272" s="1"/>
      <c r="E272" s="1"/>
      <c r="F272" s="1"/>
    </row>
    <row r="273" spans="2:6" ht="11.25">
      <c r="B273" s="1"/>
      <c r="C273" s="1"/>
      <c r="D273" s="1"/>
      <c r="E273" s="1"/>
      <c r="F273" s="1"/>
    </row>
    <row r="274" spans="2:6" ht="11.25">
      <c r="B274" s="1"/>
      <c r="C274" s="1"/>
      <c r="D274" s="1"/>
      <c r="E274" s="1"/>
      <c r="F274" s="1"/>
    </row>
    <row r="275" spans="2:6" ht="11.25">
      <c r="B275" s="1"/>
      <c r="C275" s="1"/>
      <c r="D275" s="1"/>
      <c r="E275" s="1"/>
      <c r="F275" s="1"/>
    </row>
    <row r="276" spans="2:6" ht="11.25">
      <c r="B276" s="1"/>
      <c r="C276" s="1"/>
      <c r="D276" s="1"/>
      <c r="E276" s="1"/>
      <c r="F276" s="1"/>
    </row>
    <row r="277" spans="2:6" ht="11.25">
      <c r="B277" s="1"/>
      <c r="C277" s="1"/>
      <c r="D277" s="1"/>
      <c r="E277" s="1"/>
      <c r="F277" s="1"/>
    </row>
    <row r="278" spans="2:6" ht="11.25">
      <c r="B278" s="1"/>
      <c r="C278" s="1"/>
      <c r="D278" s="1"/>
      <c r="E278" s="1"/>
      <c r="F278" s="1"/>
    </row>
    <row r="279" spans="2:6" ht="11.25">
      <c r="B279" s="1"/>
      <c r="C279" s="1"/>
      <c r="D279" s="1"/>
      <c r="E279" s="1"/>
      <c r="F279" s="1"/>
    </row>
    <row r="280" spans="2:6" ht="11.25">
      <c r="B280" s="1"/>
      <c r="C280" s="1"/>
      <c r="D280" s="1"/>
      <c r="E280" s="1"/>
      <c r="F280" s="1"/>
    </row>
    <row r="281" spans="2:6" ht="11.25">
      <c r="B281" s="1"/>
      <c r="C281" s="1"/>
      <c r="D281" s="1"/>
      <c r="E281" s="1"/>
      <c r="F281" s="1"/>
    </row>
    <row r="282" spans="2:6" ht="11.25">
      <c r="B282" s="1"/>
      <c r="C282" s="1"/>
      <c r="D282" s="1"/>
      <c r="E282" s="1"/>
      <c r="F282" s="1"/>
    </row>
    <row r="283" spans="2:6" ht="11.25">
      <c r="B283" s="1"/>
      <c r="C283" s="1"/>
      <c r="D283" s="1"/>
      <c r="E283" s="1"/>
      <c r="F283" s="1"/>
    </row>
    <row r="284" spans="2:6" ht="11.25">
      <c r="B284" s="1"/>
      <c r="C284" s="1"/>
      <c r="D284" s="1"/>
      <c r="E284" s="1"/>
      <c r="F284" s="1"/>
    </row>
    <row r="285" spans="2:6" ht="11.25">
      <c r="B285" s="1"/>
      <c r="C285" s="1"/>
      <c r="D285" s="1"/>
      <c r="E285" s="1"/>
      <c r="F285" s="1"/>
    </row>
    <row r="286" spans="2:6" ht="11.25">
      <c r="B286" s="1"/>
      <c r="C286" s="1"/>
      <c r="D286" s="1"/>
      <c r="E286" s="1"/>
      <c r="F286" s="1"/>
    </row>
    <row r="287" spans="2:6" ht="11.25">
      <c r="B287" s="1"/>
      <c r="C287" s="1"/>
      <c r="D287" s="1"/>
      <c r="E287" s="1"/>
      <c r="F287" s="1"/>
    </row>
    <row r="288" spans="2:6" ht="11.25">
      <c r="B288" s="1"/>
      <c r="C288" s="1"/>
      <c r="D288" s="1"/>
      <c r="E288" s="1"/>
      <c r="F288" s="1"/>
    </row>
    <row r="289" spans="2:6" ht="11.25">
      <c r="B289" s="1"/>
      <c r="C289" s="1"/>
      <c r="D289" s="1"/>
      <c r="E289" s="1"/>
      <c r="F289" s="1"/>
    </row>
    <row r="290" spans="2:6" ht="11.25">
      <c r="B290" s="1"/>
      <c r="C290" s="1"/>
      <c r="D290" s="1"/>
      <c r="E290" s="1"/>
      <c r="F290" s="1"/>
    </row>
    <row r="291" spans="2:6" ht="11.25">
      <c r="B291" s="1"/>
      <c r="C291" s="1"/>
      <c r="D291" s="1"/>
      <c r="E291" s="1"/>
      <c r="F291" s="1"/>
    </row>
    <row r="292" spans="2:6" ht="11.25">
      <c r="B292" s="1"/>
      <c r="C292" s="1"/>
      <c r="D292" s="1"/>
      <c r="E292" s="1"/>
      <c r="F292" s="1"/>
    </row>
    <row r="293" spans="2:6" ht="11.25">
      <c r="B293" s="1"/>
      <c r="C293" s="1"/>
      <c r="D293" s="1"/>
      <c r="E293" s="1"/>
      <c r="F293" s="1"/>
    </row>
    <row r="294" spans="2:6" ht="11.25">
      <c r="B294" s="1"/>
      <c r="C294" s="1"/>
      <c r="D294" s="1"/>
      <c r="E294" s="1"/>
      <c r="F294" s="1"/>
    </row>
    <row r="295" spans="2:6" ht="11.25">
      <c r="B295" s="1"/>
      <c r="C295" s="1"/>
      <c r="D295" s="1"/>
      <c r="E295" s="1"/>
      <c r="F295" s="1"/>
    </row>
    <row r="296" spans="2:6" ht="11.25">
      <c r="B296" s="1"/>
      <c r="C296" s="1"/>
      <c r="D296" s="1"/>
      <c r="E296" s="1"/>
      <c r="F296" s="1"/>
    </row>
    <row r="297" spans="2:6" ht="11.25">
      <c r="B297" s="1"/>
      <c r="C297" s="1"/>
      <c r="D297" s="1"/>
      <c r="E297" s="1"/>
      <c r="F297" s="1"/>
    </row>
    <row r="298" spans="2:6" ht="11.25">
      <c r="B298" s="1"/>
      <c r="C298" s="1"/>
      <c r="D298" s="1"/>
      <c r="E298" s="1"/>
      <c r="F298" s="1"/>
    </row>
    <row r="299" spans="2:6" ht="11.25">
      <c r="B299" s="1"/>
      <c r="C299" s="1"/>
      <c r="D299" s="1"/>
      <c r="E299" s="1"/>
      <c r="F299" s="1"/>
    </row>
    <row r="300" spans="2:6" ht="11.25">
      <c r="B300" s="1"/>
      <c r="C300" s="1"/>
      <c r="D300" s="1"/>
      <c r="E300" s="1"/>
      <c r="F300" s="1"/>
    </row>
    <row r="301" spans="2:6" ht="11.25">
      <c r="B301" s="1"/>
      <c r="C301" s="1"/>
      <c r="D301" s="1"/>
      <c r="E301" s="1"/>
      <c r="F301" s="1"/>
    </row>
    <row r="302" spans="2:6" ht="11.25">
      <c r="B302" s="1"/>
      <c r="C302" s="1"/>
      <c r="D302" s="1"/>
      <c r="E302" s="1"/>
      <c r="F302" s="1"/>
    </row>
    <row r="303" spans="2:6" ht="11.25">
      <c r="B303" s="1"/>
      <c r="C303" s="1"/>
      <c r="D303" s="1"/>
      <c r="E303" s="1"/>
      <c r="F303" s="1"/>
    </row>
    <row r="304" spans="2:6" ht="11.25">
      <c r="B304" s="1"/>
      <c r="C304" s="1"/>
      <c r="D304" s="1"/>
      <c r="E304" s="1"/>
      <c r="F304" s="1"/>
    </row>
    <row r="305" spans="2:6" ht="11.25">
      <c r="B305" s="1"/>
      <c r="C305" s="1"/>
      <c r="D305" s="1"/>
      <c r="E305" s="1"/>
      <c r="F305" s="1"/>
    </row>
    <row r="306" spans="2:6" ht="11.25">
      <c r="B306" s="1"/>
      <c r="C306" s="1"/>
      <c r="D306" s="1"/>
      <c r="E306" s="1"/>
      <c r="F306" s="1"/>
    </row>
    <row r="307" spans="2:6" ht="11.25">
      <c r="B307" s="1"/>
      <c r="C307" s="1"/>
      <c r="D307" s="1"/>
      <c r="E307" s="1"/>
      <c r="F307" s="1"/>
    </row>
    <row r="308" spans="2:6" ht="11.25">
      <c r="B308" s="1"/>
      <c r="C308" s="1"/>
      <c r="D308" s="1"/>
      <c r="E308" s="1"/>
      <c r="F308" s="1"/>
    </row>
    <row r="309" spans="2:6" ht="11.25">
      <c r="B309" s="1"/>
      <c r="C309" s="1"/>
      <c r="D309" s="1"/>
      <c r="E309" s="1"/>
      <c r="F309" s="1"/>
    </row>
    <row r="310" spans="2:6" ht="11.25">
      <c r="B310" s="1"/>
      <c r="C310" s="1"/>
      <c r="D310" s="1"/>
      <c r="E310" s="1"/>
      <c r="F310" s="1"/>
    </row>
    <row r="311" spans="2:6" ht="11.25">
      <c r="B311" s="1"/>
      <c r="C311" s="1"/>
      <c r="D311" s="1"/>
      <c r="E311" s="1"/>
      <c r="F311" s="1"/>
    </row>
    <row r="312" spans="2:6" ht="11.25">
      <c r="B312" s="1"/>
      <c r="C312" s="1"/>
      <c r="D312" s="1"/>
      <c r="E312" s="1"/>
      <c r="F312" s="1"/>
    </row>
    <row r="313" spans="2:6" ht="11.25">
      <c r="B313" s="1"/>
      <c r="C313" s="1"/>
      <c r="D313" s="1"/>
      <c r="E313" s="1"/>
      <c r="F313" s="1"/>
    </row>
    <row r="314" spans="2:6" ht="11.25">
      <c r="B314" s="1"/>
      <c r="C314" s="1"/>
      <c r="D314" s="1"/>
      <c r="E314" s="1"/>
      <c r="F314" s="1"/>
    </row>
    <row r="315" spans="2:6" ht="11.25">
      <c r="B315" s="1"/>
      <c r="C315" s="1"/>
      <c r="D315" s="1"/>
      <c r="E315" s="1"/>
      <c r="F315" s="1"/>
    </row>
    <row r="316" spans="2:6" ht="11.25">
      <c r="B316" s="1"/>
      <c r="C316" s="1"/>
      <c r="D316" s="1"/>
      <c r="E316" s="1"/>
      <c r="F316" s="1"/>
    </row>
    <row r="317" spans="2:6" ht="11.25">
      <c r="B317" s="1"/>
      <c r="C317" s="1"/>
      <c r="D317" s="1"/>
      <c r="E317" s="1"/>
      <c r="F317" s="1"/>
    </row>
    <row r="318" spans="2:6" ht="11.25">
      <c r="B318" s="1"/>
      <c r="C318" s="1"/>
      <c r="D318" s="1"/>
      <c r="E318" s="1"/>
      <c r="F318" s="1"/>
    </row>
    <row r="319" spans="2:6" ht="11.25">
      <c r="B319" s="1"/>
      <c r="C319" s="1"/>
      <c r="D319" s="1"/>
      <c r="E319" s="1"/>
      <c r="F319" s="1"/>
    </row>
    <row r="320" spans="2:6" ht="11.25">
      <c r="B320" s="1"/>
      <c r="C320" s="1"/>
      <c r="D320" s="1"/>
      <c r="E320" s="1"/>
      <c r="F320" s="1"/>
    </row>
    <row r="321" spans="2:6" ht="11.25">
      <c r="B321" s="1"/>
      <c r="C321" s="1"/>
      <c r="D321" s="1"/>
      <c r="E321" s="1"/>
      <c r="F321" s="1"/>
    </row>
    <row r="322" spans="2:6" ht="11.25">
      <c r="B322" s="1"/>
      <c r="C322" s="1"/>
      <c r="D322" s="1"/>
      <c r="E322" s="1"/>
      <c r="F322" s="1"/>
    </row>
    <row r="323" spans="2:6" ht="11.25">
      <c r="B323" s="1"/>
      <c r="C323" s="1"/>
      <c r="D323" s="1"/>
      <c r="E323" s="1"/>
      <c r="F323" s="1"/>
    </row>
    <row r="324" spans="2:6" ht="11.25">
      <c r="B324" s="1"/>
      <c r="C324" s="1"/>
      <c r="D324" s="1"/>
      <c r="E324" s="1"/>
      <c r="F324" s="1"/>
    </row>
    <row r="325" spans="2:6" ht="11.25">
      <c r="B325" s="1"/>
      <c r="C325" s="1"/>
      <c r="D325" s="1"/>
      <c r="E325" s="1"/>
      <c r="F325" s="1"/>
    </row>
    <row r="326" spans="2:6" ht="11.25">
      <c r="B326" s="1"/>
      <c r="C326" s="1"/>
      <c r="D326" s="1"/>
      <c r="E326" s="1"/>
      <c r="F326" s="1"/>
    </row>
    <row r="327" spans="2:6" ht="11.25">
      <c r="B327" s="1"/>
      <c r="C327" s="1"/>
      <c r="D327" s="1"/>
      <c r="E327" s="1"/>
      <c r="F327" s="1"/>
    </row>
    <row r="328" spans="2:6" ht="11.25">
      <c r="B328" s="1"/>
      <c r="C328" s="1"/>
      <c r="D328" s="1"/>
      <c r="E328" s="1"/>
      <c r="F328" s="1"/>
    </row>
    <row r="329" spans="2:6" ht="11.25">
      <c r="B329" s="1"/>
      <c r="C329" s="1"/>
      <c r="D329" s="1"/>
      <c r="E329" s="1"/>
      <c r="F329" s="1"/>
    </row>
    <row r="330" spans="2:6" ht="11.25">
      <c r="B330" s="1"/>
      <c r="C330" s="1"/>
      <c r="D330" s="1"/>
      <c r="E330" s="1"/>
      <c r="F330" s="1"/>
    </row>
    <row r="331" spans="2:6" ht="11.25">
      <c r="B331" s="1"/>
      <c r="C331" s="1"/>
      <c r="D331" s="1"/>
      <c r="E331" s="1"/>
      <c r="F331" s="1"/>
    </row>
    <row r="332" spans="2:6" ht="11.25">
      <c r="B332" s="1"/>
      <c r="C332" s="1"/>
      <c r="D332" s="1"/>
      <c r="E332" s="1"/>
      <c r="F332" s="1"/>
    </row>
    <row r="333" spans="2:6" ht="11.25">
      <c r="B333" s="1"/>
      <c r="C333" s="1"/>
      <c r="D333" s="1"/>
      <c r="E333" s="1"/>
      <c r="F333" s="1"/>
    </row>
    <row r="334" spans="2:6" ht="11.25">
      <c r="B334" s="1"/>
      <c r="C334" s="1"/>
      <c r="D334" s="1"/>
      <c r="E334" s="1"/>
      <c r="F334" s="1"/>
    </row>
    <row r="335" spans="2:6" ht="11.25">
      <c r="B335" s="1"/>
      <c r="C335" s="1"/>
      <c r="D335" s="1"/>
      <c r="E335" s="1"/>
      <c r="F335" s="1"/>
    </row>
    <row r="336" spans="2:6" ht="11.25">
      <c r="B336" s="1"/>
      <c r="C336" s="1"/>
      <c r="D336" s="1"/>
      <c r="E336" s="1"/>
      <c r="F336" s="1"/>
    </row>
    <row r="337" spans="2:6" ht="11.25">
      <c r="B337" s="1"/>
      <c r="C337" s="1"/>
      <c r="D337" s="1"/>
      <c r="E337" s="1"/>
      <c r="F337" s="1"/>
    </row>
    <row r="338" spans="2:6" ht="11.25">
      <c r="B338" s="1"/>
      <c r="C338" s="1"/>
      <c r="D338" s="1"/>
      <c r="E338" s="1"/>
      <c r="F338" s="1"/>
    </row>
    <row r="339" spans="2:6" ht="11.25">
      <c r="B339" s="1"/>
      <c r="C339" s="1"/>
      <c r="D339" s="1"/>
      <c r="E339" s="1"/>
      <c r="F339" s="1"/>
    </row>
    <row r="340" spans="2:6" ht="11.25">
      <c r="B340" s="1"/>
      <c r="C340" s="1"/>
      <c r="D340" s="1"/>
      <c r="E340" s="1"/>
      <c r="F340" s="1"/>
    </row>
    <row r="341" spans="2:6" ht="11.25">
      <c r="B341" s="1"/>
      <c r="C341" s="1"/>
      <c r="D341" s="1"/>
      <c r="E341" s="1"/>
      <c r="F341" s="1"/>
    </row>
    <row r="342" spans="2:6" ht="11.25">
      <c r="B342" s="1"/>
      <c r="C342" s="1"/>
      <c r="D342" s="1"/>
      <c r="E342" s="1"/>
      <c r="F342" s="1"/>
    </row>
    <row r="343" spans="2:6" ht="11.25">
      <c r="B343" s="1"/>
      <c r="C343" s="1"/>
      <c r="D343" s="1"/>
      <c r="E343" s="1"/>
      <c r="F343" s="1"/>
    </row>
    <row r="344" spans="2:6" ht="11.25">
      <c r="B344" s="1"/>
      <c r="C344" s="1"/>
      <c r="D344" s="1"/>
      <c r="E344" s="1"/>
      <c r="F344" s="1"/>
    </row>
    <row r="345" spans="2:6" ht="11.25">
      <c r="B345" s="1"/>
      <c r="C345" s="1"/>
      <c r="D345" s="1"/>
      <c r="E345" s="1"/>
      <c r="F345" s="1"/>
    </row>
    <row r="346" spans="2:6" ht="11.25">
      <c r="B346" s="1"/>
      <c r="C346" s="1"/>
      <c r="D346" s="1"/>
      <c r="E346" s="1"/>
      <c r="F346" s="1"/>
    </row>
    <row r="347" spans="2:6" ht="11.25">
      <c r="B347" s="1"/>
      <c r="C347" s="1"/>
      <c r="D347" s="1"/>
      <c r="E347" s="1"/>
      <c r="F347" s="1"/>
    </row>
    <row r="348" spans="2:6" ht="11.25">
      <c r="B348" s="1"/>
      <c r="C348" s="1"/>
      <c r="D348" s="1"/>
      <c r="E348" s="1"/>
      <c r="F348" s="1"/>
    </row>
    <row r="349" spans="2:6" ht="11.25">
      <c r="B349" s="1"/>
      <c r="C349" s="1"/>
      <c r="D349" s="1"/>
      <c r="E349" s="1"/>
      <c r="F349" s="1"/>
    </row>
    <row r="350" spans="2:6" ht="11.25">
      <c r="B350" s="1"/>
      <c r="C350" s="1"/>
      <c r="D350" s="1"/>
      <c r="E350" s="1"/>
      <c r="F350" s="1"/>
    </row>
    <row r="351" spans="2:6" ht="11.25">
      <c r="B351" s="1"/>
      <c r="C351" s="1"/>
      <c r="D351" s="1"/>
      <c r="E351" s="1"/>
      <c r="F351" s="1"/>
    </row>
    <row r="352" spans="2:6" ht="11.25">
      <c r="B352" s="1"/>
      <c r="C352" s="1"/>
      <c r="D352" s="1"/>
      <c r="E352" s="1"/>
      <c r="F352" s="1"/>
    </row>
    <row r="353" spans="2:6" ht="11.25">
      <c r="B353" s="1"/>
      <c r="C353" s="1"/>
      <c r="D353" s="1"/>
      <c r="E353" s="1"/>
      <c r="F353" s="1"/>
    </row>
    <row r="354" spans="2:6" ht="11.25">
      <c r="B354" s="1"/>
      <c r="C354" s="1"/>
      <c r="D354" s="1"/>
      <c r="E354" s="1"/>
      <c r="F354" s="1"/>
    </row>
    <row r="355" spans="2:6" ht="11.25">
      <c r="B355" s="1"/>
      <c r="C355" s="1"/>
      <c r="D355" s="1"/>
      <c r="E355" s="1"/>
      <c r="F355" s="1"/>
    </row>
    <row r="356" spans="2:6" ht="11.25">
      <c r="B356" s="1"/>
      <c r="C356" s="1"/>
      <c r="D356" s="1"/>
      <c r="E356" s="1"/>
      <c r="F356" s="1"/>
    </row>
    <row r="357" spans="2:6" ht="11.25">
      <c r="B357" s="1"/>
      <c r="C357" s="1"/>
      <c r="D357" s="1"/>
      <c r="E357" s="1"/>
      <c r="F357" s="1"/>
    </row>
    <row r="358" spans="2:6" ht="11.25">
      <c r="B358" s="1"/>
      <c r="C358" s="1"/>
      <c r="D358" s="1"/>
      <c r="E358" s="1"/>
      <c r="F358" s="1"/>
    </row>
    <row r="359" spans="2:6" ht="11.25">
      <c r="B359" s="1"/>
      <c r="C359" s="1"/>
      <c r="D359" s="1"/>
      <c r="E359" s="1"/>
      <c r="F359" s="1"/>
    </row>
    <row r="360" spans="2:6" ht="11.25">
      <c r="B360" s="1"/>
      <c r="C360" s="1"/>
      <c r="D360" s="1"/>
      <c r="E360" s="1"/>
      <c r="F360" s="1"/>
    </row>
    <row r="361" spans="2:6" ht="11.25">
      <c r="B361" s="1"/>
      <c r="C361" s="1"/>
      <c r="D361" s="1"/>
      <c r="E361" s="1"/>
      <c r="F361" s="1"/>
    </row>
    <row r="362" spans="2:6" ht="11.25">
      <c r="B362" s="1"/>
      <c r="C362" s="1"/>
      <c r="D362" s="1"/>
      <c r="E362" s="1"/>
      <c r="F362" s="1"/>
    </row>
    <row r="363" spans="2:6" ht="11.25">
      <c r="B363" s="1"/>
      <c r="C363" s="1"/>
      <c r="D363" s="1"/>
      <c r="E363" s="1"/>
      <c r="F363" s="1"/>
    </row>
    <row r="364" spans="2:6" ht="11.25">
      <c r="B364" s="1"/>
      <c r="C364" s="1"/>
      <c r="D364" s="1"/>
      <c r="E364" s="1"/>
      <c r="F364" s="1"/>
    </row>
    <row r="365" spans="2:6" ht="11.25">
      <c r="B365" s="1"/>
      <c r="C365" s="1"/>
      <c r="D365" s="1"/>
      <c r="E365" s="1"/>
      <c r="F365" s="1"/>
    </row>
    <row r="366" spans="2:6" ht="11.25">
      <c r="B366" s="1"/>
      <c r="C366" s="1"/>
      <c r="D366" s="1"/>
      <c r="E366" s="1"/>
      <c r="F366" s="1"/>
    </row>
    <row r="367" spans="2:6" ht="11.25">
      <c r="B367" s="1"/>
      <c r="C367" s="1"/>
      <c r="D367" s="1"/>
      <c r="E367" s="1"/>
      <c r="F367" s="1"/>
    </row>
    <row r="368" spans="2:6" ht="11.25">
      <c r="B368" s="1"/>
      <c r="C368" s="1"/>
      <c r="D368" s="1"/>
      <c r="E368" s="1"/>
      <c r="F368" s="1"/>
    </row>
    <row r="369" spans="2:6" ht="11.25">
      <c r="B369" s="1"/>
      <c r="C369" s="1"/>
      <c r="D369" s="1"/>
      <c r="E369" s="1"/>
      <c r="F369" s="1"/>
    </row>
    <row r="370" spans="2:6" ht="11.25">
      <c r="B370" s="1"/>
      <c r="C370" s="1"/>
      <c r="D370" s="1"/>
      <c r="E370" s="1"/>
      <c r="F370" s="1"/>
    </row>
    <row r="371" spans="2:6" ht="11.25">
      <c r="B371" s="1"/>
      <c r="C371" s="1"/>
      <c r="D371" s="1"/>
      <c r="E371" s="1"/>
      <c r="F371" s="1"/>
    </row>
    <row r="372" spans="2:6" ht="11.25">
      <c r="B372" s="1"/>
      <c r="C372" s="1"/>
      <c r="D372" s="1"/>
      <c r="E372" s="1"/>
      <c r="F372" s="1"/>
    </row>
    <row r="373" spans="2:6" ht="11.25">
      <c r="B373" s="1"/>
      <c r="C373" s="1"/>
      <c r="D373" s="1"/>
      <c r="E373" s="1"/>
      <c r="F373" s="1"/>
    </row>
    <row r="374" spans="2:6" ht="11.25">
      <c r="B374" s="1"/>
      <c r="C374" s="1"/>
      <c r="D374" s="1"/>
      <c r="E374" s="1"/>
      <c r="F374" s="1"/>
    </row>
    <row r="375" spans="2:6" ht="11.25">
      <c r="B375" s="1"/>
      <c r="C375" s="1"/>
      <c r="D375" s="1"/>
      <c r="E375" s="1"/>
      <c r="F375" s="1"/>
    </row>
    <row r="376" spans="2:6" ht="11.25">
      <c r="B376" s="1"/>
      <c r="C376" s="1"/>
      <c r="D376" s="1"/>
      <c r="E376" s="1"/>
      <c r="F376" s="1"/>
    </row>
    <row r="377" spans="2:6" ht="11.25">
      <c r="B377" s="1"/>
      <c r="C377" s="1"/>
      <c r="D377" s="1"/>
      <c r="E377" s="1"/>
      <c r="F377" s="1"/>
    </row>
    <row r="378" spans="2:6" ht="11.25">
      <c r="B378" s="1"/>
      <c r="C378" s="1"/>
      <c r="D378" s="1"/>
      <c r="E378" s="1"/>
      <c r="F378" s="1"/>
    </row>
    <row r="379" spans="2:6" ht="11.25">
      <c r="B379" s="1"/>
      <c r="C379" s="1"/>
      <c r="D379" s="1"/>
      <c r="E379" s="1"/>
      <c r="F379" s="1"/>
    </row>
    <row r="380" spans="2:6" ht="11.25">
      <c r="B380" s="1"/>
      <c r="C380" s="1"/>
      <c r="D380" s="1"/>
      <c r="E380" s="1"/>
      <c r="F380" s="1"/>
    </row>
    <row r="381" spans="2:6" ht="11.25">
      <c r="B381" s="1"/>
      <c r="C381" s="1"/>
      <c r="D381" s="1"/>
      <c r="E381" s="1"/>
      <c r="F381" s="1"/>
    </row>
    <row r="382" spans="2:6" ht="11.25">
      <c r="B382" s="1"/>
      <c r="C382" s="1"/>
      <c r="D382" s="1"/>
      <c r="E382" s="1"/>
      <c r="F382" s="1"/>
    </row>
    <row r="383" spans="2:6" ht="11.25">
      <c r="B383" s="1"/>
      <c r="C383" s="1"/>
      <c r="D383" s="1"/>
      <c r="E383" s="1"/>
      <c r="F383" s="1"/>
    </row>
    <row r="384" spans="2:6" ht="11.25">
      <c r="B384" s="1"/>
      <c r="C384" s="1"/>
      <c r="D384" s="1"/>
      <c r="E384" s="1"/>
      <c r="F384" s="1"/>
    </row>
    <row r="385" spans="2:6" ht="11.25">
      <c r="B385" s="1"/>
      <c r="C385" s="1"/>
      <c r="D385" s="1"/>
      <c r="E385" s="1"/>
      <c r="F385" s="1"/>
    </row>
    <row r="386" spans="2:6" ht="11.25">
      <c r="B386" s="1"/>
      <c r="C386" s="1"/>
      <c r="D386" s="1"/>
      <c r="E386" s="1"/>
      <c r="F386" s="1"/>
    </row>
    <row r="387" spans="2:6" ht="11.25">
      <c r="B387" s="1"/>
      <c r="C387" s="1"/>
      <c r="D387" s="1"/>
      <c r="E387" s="1"/>
      <c r="F387" s="1"/>
    </row>
    <row r="388" spans="2:6" ht="11.25">
      <c r="B388" s="1"/>
      <c r="C388" s="1"/>
      <c r="D388" s="1"/>
      <c r="E388" s="1"/>
      <c r="F388" s="1"/>
    </row>
    <row r="389" spans="2:6" ht="11.25">
      <c r="B389" s="1"/>
      <c r="C389" s="1"/>
      <c r="D389" s="1"/>
      <c r="E389" s="1"/>
      <c r="F389" s="1"/>
    </row>
    <row r="390" spans="2:6" ht="11.25">
      <c r="B390" s="1"/>
      <c r="C390" s="1"/>
      <c r="D390" s="1"/>
      <c r="E390" s="1"/>
      <c r="F390" s="1"/>
    </row>
    <row r="391" spans="2:6" ht="11.25">
      <c r="B391" s="1"/>
      <c r="C391" s="1"/>
      <c r="D391" s="1"/>
      <c r="E391" s="1"/>
      <c r="F391" s="1"/>
    </row>
    <row r="392" spans="2:6" ht="11.25">
      <c r="B392" s="1"/>
      <c r="C392" s="1"/>
      <c r="D392" s="1"/>
      <c r="E392" s="1"/>
      <c r="F392" s="1"/>
    </row>
    <row r="393" spans="2:6" ht="11.25">
      <c r="B393" s="1"/>
      <c r="C393" s="1"/>
      <c r="D393" s="1"/>
      <c r="E393" s="1"/>
      <c r="F393" s="1"/>
    </row>
    <row r="394" spans="2:6" ht="11.25">
      <c r="B394" s="1"/>
      <c r="C394" s="1"/>
      <c r="D394" s="1"/>
      <c r="E394" s="1"/>
      <c r="F394" s="1"/>
    </row>
    <row r="395" spans="2:6" ht="11.25">
      <c r="B395" s="1"/>
      <c r="C395" s="1"/>
      <c r="D395" s="1"/>
      <c r="E395" s="1"/>
      <c r="F395" s="1"/>
    </row>
    <row r="396" spans="2:6" ht="11.25">
      <c r="B396" s="1"/>
      <c r="C396" s="1"/>
      <c r="D396" s="1"/>
      <c r="E396" s="1"/>
      <c r="F396" s="1"/>
    </row>
    <row r="397" spans="2:6" ht="11.25">
      <c r="B397" s="1"/>
      <c r="C397" s="1"/>
      <c r="D397" s="1"/>
      <c r="E397" s="1"/>
      <c r="F397" s="1"/>
    </row>
    <row r="398" spans="2:6" ht="11.25">
      <c r="B398" s="1"/>
      <c r="C398" s="1"/>
      <c r="D398" s="1"/>
      <c r="E398" s="1"/>
      <c r="F398" s="1"/>
    </row>
    <row r="399" spans="2:6" ht="11.25">
      <c r="B399" s="1"/>
      <c r="C399" s="1"/>
      <c r="D399" s="1"/>
      <c r="E399" s="1"/>
      <c r="F399" s="1"/>
    </row>
    <row r="400" spans="2:6" ht="11.25">
      <c r="B400" s="1"/>
      <c r="C400" s="1"/>
      <c r="D400" s="1"/>
      <c r="E400" s="1"/>
      <c r="F400" s="1"/>
    </row>
    <row r="401" spans="2:6" ht="11.25">
      <c r="B401" s="1"/>
      <c r="C401" s="1"/>
      <c r="D401" s="1"/>
      <c r="E401" s="1"/>
      <c r="F401" s="1"/>
    </row>
    <row r="402" spans="2:6" ht="11.25">
      <c r="B402" s="1"/>
      <c r="C402" s="1"/>
      <c r="D402" s="1"/>
      <c r="E402" s="1"/>
      <c r="F402" s="1"/>
    </row>
    <row r="403" spans="2:6" ht="11.25">
      <c r="B403" s="1"/>
      <c r="C403" s="1"/>
      <c r="D403" s="1"/>
      <c r="E403" s="1"/>
      <c r="F403" s="1"/>
    </row>
    <row r="404" spans="2:6" ht="11.25">
      <c r="B404" s="1"/>
      <c r="C404" s="1"/>
      <c r="D404" s="1"/>
      <c r="E404" s="1"/>
      <c r="F404" s="1"/>
    </row>
  </sheetData>
  <mergeCells count="1">
    <mergeCell ref="E5:F5"/>
  </mergeCells>
  <printOptions/>
  <pageMargins left="1.3779527559055118" right="0.3937007874015748" top="0.7874015748031497" bottom="0.984251968503937" header="0.5118110236220472" footer="0.8661417322834646"/>
  <pageSetup horizontalDpi="300" verticalDpi="300" orientation="portrait" paperSize="9" r:id="rId2"/>
  <headerFooter alignWithMargins="0">
    <oddHeader>&amp;CZałącznik nr 1 do układu wykonawczego budżetu na rok 1998 - &amp;P z &amp;N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H758"/>
  <sheetViews>
    <sheetView tabSelected="1" zoomScaleSheetLayoutView="75" workbookViewId="0" topLeftCell="A362">
      <selection activeCell="B343" sqref="B343:F375"/>
    </sheetView>
  </sheetViews>
  <sheetFormatPr defaultColWidth="9.140625" defaultRowHeight="12"/>
  <cols>
    <col min="2" max="2" width="5.8515625" style="0" customWidth="1"/>
    <col min="3" max="3" width="6.7109375" style="0" customWidth="1"/>
    <col min="4" max="4" width="9.421875" style="0" customWidth="1"/>
    <col min="5" max="5" width="55.8515625" style="0" customWidth="1"/>
    <col min="6" max="6" width="15.8515625" style="0" customWidth="1"/>
    <col min="7" max="7" width="11.7109375" style="0" bestFit="1" customWidth="1"/>
  </cols>
  <sheetData>
    <row r="4" spans="3:7" ht="12.75">
      <c r="C4" s="212" t="s">
        <v>406</v>
      </c>
      <c r="D4" s="212"/>
      <c r="E4" s="212"/>
      <c r="F4" s="212"/>
      <c r="G4" s="212"/>
    </row>
    <row r="5" spans="2:7" ht="12.75">
      <c r="B5" s="212" t="s">
        <v>82</v>
      </c>
      <c r="C5" s="212"/>
      <c r="D5" s="212"/>
      <c r="E5" s="212"/>
      <c r="F5" s="212"/>
      <c r="G5" s="212"/>
    </row>
    <row r="7" ht="12">
      <c r="H7" t="s">
        <v>346</v>
      </c>
    </row>
    <row r="8" spans="2:6" ht="12">
      <c r="B8" s="9" t="s">
        <v>0</v>
      </c>
      <c r="C8" s="9" t="s">
        <v>1</v>
      </c>
      <c r="D8" s="35" t="s">
        <v>2</v>
      </c>
      <c r="E8" s="9" t="s">
        <v>3</v>
      </c>
      <c r="F8" s="10" t="s">
        <v>87</v>
      </c>
    </row>
    <row r="9" spans="2:6" ht="12">
      <c r="B9" s="92"/>
      <c r="C9" s="92"/>
      <c r="D9" s="100"/>
      <c r="E9" s="92"/>
      <c r="F9" s="5">
        <v>2003</v>
      </c>
    </row>
    <row r="10" spans="2:6" ht="12">
      <c r="B10" s="82"/>
      <c r="C10" s="82"/>
      <c r="D10" s="83"/>
      <c r="E10" s="82"/>
      <c r="F10" s="84"/>
    </row>
    <row r="11" spans="2:6" ht="12">
      <c r="B11" s="82"/>
      <c r="C11" s="82"/>
      <c r="D11" s="83"/>
      <c r="E11" s="99" t="s">
        <v>147</v>
      </c>
      <c r="F11" s="84"/>
    </row>
    <row r="12" spans="2:6" ht="12">
      <c r="B12" s="82"/>
      <c r="C12" s="82"/>
      <c r="D12" s="83"/>
      <c r="E12" s="82"/>
      <c r="F12" s="84"/>
    </row>
    <row r="13" spans="2:6" ht="12.75">
      <c r="B13" s="82"/>
      <c r="C13" s="82"/>
      <c r="D13" s="83"/>
      <c r="E13" s="125" t="s">
        <v>174</v>
      </c>
      <c r="F13" s="126">
        <f>SUM(F16,F30,F35,F39,F43,F54,F104,F110,F142,F147,F150,F165,F181,F186,F209,F226,)</f>
        <v>11196350</v>
      </c>
    </row>
    <row r="14" spans="2:6" ht="12">
      <c r="B14" s="82"/>
      <c r="C14" s="82"/>
      <c r="D14" s="83"/>
      <c r="E14" s="82"/>
      <c r="F14" s="84"/>
    </row>
    <row r="15" spans="2:6" ht="12">
      <c r="B15" s="3"/>
      <c r="C15" s="3"/>
      <c r="D15" s="34"/>
      <c r="E15" s="3"/>
      <c r="F15" s="5"/>
    </row>
    <row r="16" spans="2:6" ht="12">
      <c r="B16" s="144" t="s">
        <v>278</v>
      </c>
      <c r="C16" s="52"/>
      <c r="D16" s="57"/>
      <c r="E16" s="18" t="s">
        <v>277</v>
      </c>
      <c r="F16" s="20">
        <f>SUM(F17:F26)</f>
        <v>96500</v>
      </c>
    </row>
    <row r="17" spans="2:6" ht="11.25">
      <c r="B17" s="22"/>
      <c r="C17" s="136" t="s">
        <v>279</v>
      </c>
      <c r="D17" s="58"/>
      <c r="E17" s="11" t="s">
        <v>50</v>
      </c>
      <c r="F17" s="16">
        <v>500</v>
      </c>
    </row>
    <row r="18" spans="2:6" ht="11.25">
      <c r="B18" s="22"/>
      <c r="C18" s="53"/>
      <c r="D18" s="59">
        <v>4300</v>
      </c>
      <c r="E18" s="11" t="s">
        <v>299</v>
      </c>
      <c r="F18" s="65"/>
    </row>
    <row r="19" spans="2:6" ht="11.25">
      <c r="B19" s="22"/>
      <c r="C19" s="53"/>
      <c r="D19" s="59"/>
      <c r="E19" s="11"/>
      <c r="F19" s="12"/>
    </row>
    <row r="20" spans="2:6" ht="11.25">
      <c r="B20" s="22"/>
      <c r="C20" s="136" t="s">
        <v>280</v>
      </c>
      <c r="D20" s="58"/>
      <c r="E20" s="11" t="s">
        <v>347</v>
      </c>
      <c r="F20" s="16">
        <v>40000</v>
      </c>
    </row>
    <row r="21" spans="2:6" ht="11.25">
      <c r="B21" s="22"/>
      <c r="C21" s="53"/>
      <c r="D21" s="59">
        <v>4300</v>
      </c>
      <c r="E21" s="11" t="s">
        <v>300</v>
      </c>
      <c r="F21" s="66"/>
    </row>
    <row r="22" spans="2:6" ht="11.25">
      <c r="B22" s="22"/>
      <c r="C22" s="53"/>
      <c r="D22" s="59"/>
      <c r="E22" s="11"/>
      <c r="F22" s="66"/>
    </row>
    <row r="23" spans="2:6" ht="11.25">
      <c r="B23" s="22"/>
      <c r="C23" s="136" t="s">
        <v>367</v>
      </c>
      <c r="D23" s="59"/>
      <c r="E23" s="11" t="s">
        <v>368</v>
      </c>
      <c r="F23" s="97">
        <v>24000</v>
      </c>
    </row>
    <row r="24" spans="2:6" ht="11.25">
      <c r="B24" s="22"/>
      <c r="C24" s="136"/>
      <c r="D24" s="59">
        <v>2850</v>
      </c>
      <c r="E24" s="11" t="s">
        <v>407</v>
      </c>
      <c r="F24" s="66"/>
    </row>
    <row r="25" spans="2:6" ht="11.25">
      <c r="B25" s="22"/>
      <c r="C25" s="53"/>
      <c r="D25" s="59"/>
      <c r="E25" s="11"/>
      <c r="F25" s="12"/>
    </row>
    <row r="26" spans="2:6" ht="11.25">
      <c r="B26" s="22"/>
      <c r="C26" s="136" t="s">
        <v>281</v>
      </c>
      <c r="D26" s="59"/>
      <c r="E26" s="11" t="s">
        <v>6</v>
      </c>
      <c r="F26" s="16">
        <f>SUM(F27:F28)</f>
        <v>32000</v>
      </c>
    </row>
    <row r="27" spans="2:6" ht="11.25">
      <c r="B27" s="22"/>
      <c r="C27" s="53"/>
      <c r="D27" s="59">
        <v>4300</v>
      </c>
      <c r="E27" s="11" t="s">
        <v>300</v>
      </c>
      <c r="F27" s="65">
        <v>16000</v>
      </c>
    </row>
    <row r="28" spans="2:6" ht="11.25">
      <c r="B28" s="22"/>
      <c r="C28" s="53"/>
      <c r="D28" s="59">
        <v>6050</v>
      </c>
      <c r="E28" s="11" t="s">
        <v>148</v>
      </c>
      <c r="F28" s="65">
        <v>16000</v>
      </c>
    </row>
    <row r="29" spans="2:6" ht="11.25">
      <c r="B29" s="23"/>
      <c r="C29" s="54"/>
      <c r="D29" s="60"/>
      <c r="E29" s="39"/>
      <c r="F29" s="13"/>
    </row>
    <row r="30" spans="2:6" ht="12">
      <c r="B30" s="18">
        <v>600</v>
      </c>
      <c r="C30" s="52"/>
      <c r="D30" s="61"/>
      <c r="E30" s="18" t="s">
        <v>282</v>
      </c>
      <c r="F30" s="20">
        <f>SUM(F31)</f>
        <v>385000</v>
      </c>
    </row>
    <row r="31" spans="2:6" ht="11.25">
      <c r="B31" s="22"/>
      <c r="C31" s="53">
        <v>60016</v>
      </c>
      <c r="D31" s="59"/>
      <c r="E31" s="11" t="s">
        <v>139</v>
      </c>
      <c r="F31" s="16">
        <f>SUM(F32:F33)</f>
        <v>385000</v>
      </c>
    </row>
    <row r="32" spans="2:6" ht="11.25">
      <c r="B32" s="22"/>
      <c r="C32" s="53"/>
      <c r="D32" s="59">
        <v>4300</v>
      </c>
      <c r="E32" s="11" t="s">
        <v>300</v>
      </c>
      <c r="F32" s="66">
        <v>136000</v>
      </c>
    </row>
    <row r="33" spans="2:6" ht="11.25">
      <c r="B33" s="22"/>
      <c r="C33" s="53"/>
      <c r="D33" s="59">
        <v>6050</v>
      </c>
      <c r="E33" s="11" t="s">
        <v>408</v>
      </c>
      <c r="F33" s="66">
        <v>249000</v>
      </c>
    </row>
    <row r="34" spans="2:6" ht="11.25">
      <c r="B34" s="22"/>
      <c r="C34" s="53"/>
      <c r="D34" s="59"/>
      <c r="E34" s="11"/>
      <c r="F34" s="66"/>
    </row>
    <row r="35" spans="2:6" ht="12">
      <c r="B35" s="18">
        <v>630</v>
      </c>
      <c r="C35" s="52"/>
      <c r="D35" s="61"/>
      <c r="E35" s="18" t="s">
        <v>375</v>
      </c>
      <c r="F35" s="20">
        <f>SUM(F36)</f>
        <v>100</v>
      </c>
    </row>
    <row r="36" spans="2:6" ht="11.25">
      <c r="B36" s="22"/>
      <c r="C36" s="53">
        <v>63095</v>
      </c>
      <c r="D36" s="59"/>
      <c r="E36" s="11" t="s">
        <v>6</v>
      </c>
      <c r="F36" s="97">
        <v>100</v>
      </c>
    </row>
    <row r="37" spans="2:6" ht="11.25">
      <c r="B37" s="22"/>
      <c r="C37" s="53"/>
      <c r="D37" s="59">
        <v>6050</v>
      </c>
      <c r="E37" s="11" t="s">
        <v>376</v>
      </c>
      <c r="F37" s="66"/>
    </row>
    <row r="38" spans="2:6" ht="11.25">
      <c r="B38" s="22"/>
      <c r="C38" s="53"/>
      <c r="D38" s="59"/>
      <c r="E38" s="11"/>
      <c r="F38" s="66"/>
    </row>
    <row r="39" spans="2:6" ht="12">
      <c r="B39" s="18">
        <v>700</v>
      </c>
      <c r="C39" s="52"/>
      <c r="D39" s="61"/>
      <c r="E39" s="18" t="s">
        <v>103</v>
      </c>
      <c r="F39" s="20">
        <f>SUM(F40)</f>
        <v>160000</v>
      </c>
    </row>
    <row r="40" spans="2:6" ht="11.25">
      <c r="B40" s="22"/>
      <c r="C40" s="53">
        <v>70005</v>
      </c>
      <c r="D40" s="59"/>
      <c r="E40" s="40" t="s">
        <v>283</v>
      </c>
      <c r="F40" s="16">
        <v>160000</v>
      </c>
    </row>
    <row r="41" spans="2:6" ht="11.25">
      <c r="B41" s="22"/>
      <c r="C41" s="53"/>
      <c r="D41" s="59">
        <v>4300</v>
      </c>
      <c r="E41" s="40" t="s">
        <v>300</v>
      </c>
      <c r="F41" s="66"/>
    </row>
    <row r="42" spans="2:6" ht="11.25">
      <c r="B42" s="22"/>
      <c r="C42" s="53"/>
      <c r="D42" s="59"/>
      <c r="E42" s="15"/>
      <c r="F42" s="16"/>
    </row>
    <row r="43" spans="2:6" ht="12">
      <c r="B43" s="18">
        <v>710</v>
      </c>
      <c r="C43" s="52"/>
      <c r="D43" s="61"/>
      <c r="E43" s="18" t="s">
        <v>284</v>
      </c>
      <c r="F43" s="20">
        <f>SUM(F44:F50)</f>
        <v>320000</v>
      </c>
    </row>
    <row r="44" spans="2:6" ht="11.25">
      <c r="B44" s="22"/>
      <c r="C44" s="53">
        <v>71004</v>
      </c>
      <c r="D44" s="59"/>
      <c r="E44" s="11" t="s">
        <v>285</v>
      </c>
      <c r="F44" s="16">
        <v>80000</v>
      </c>
    </row>
    <row r="45" spans="2:6" ht="11.25">
      <c r="B45" s="22"/>
      <c r="C45" s="53"/>
      <c r="D45" s="59">
        <v>4300</v>
      </c>
      <c r="E45" s="40" t="s">
        <v>300</v>
      </c>
      <c r="F45" s="16"/>
    </row>
    <row r="46" spans="2:6" ht="11.25">
      <c r="B46" s="22"/>
      <c r="C46" s="53"/>
      <c r="D46" s="59"/>
      <c r="E46" s="11"/>
      <c r="F46" s="17"/>
    </row>
    <row r="47" spans="2:6" ht="11.25">
      <c r="B47" s="22"/>
      <c r="C47" s="53">
        <v>71014</v>
      </c>
      <c r="D47" s="59"/>
      <c r="E47" s="11" t="s">
        <v>53</v>
      </c>
      <c r="F47" s="16">
        <v>30000</v>
      </c>
    </row>
    <row r="48" spans="2:6" ht="11.25">
      <c r="B48" s="22"/>
      <c r="C48" s="53"/>
      <c r="D48" s="59">
        <v>4300</v>
      </c>
      <c r="E48" s="40" t="s">
        <v>300</v>
      </c>
      <c r="F48" s="66"/>
    </row>
    <row r="49" spans="2:6" ht="11.25">
      <c r="B49" s="22"/>
      <c r="C49" s="53"/>
      <c r="D49" s="59"/>
      <c r="E49" s="40"/>
      <c r="F49" s="69"/>
    </row>
    <row r="50" spans="2:6" ht="11.25">
      <c r="B50" s="22"/>
      <c r="C50" s="53">
        <v>71035</v>
      </c>
      <c r="D50" s="59"/>
      <c r="E50" s="40" t="s">
        <v>369</v>
      </c>
      <c r="F50" s="145">
        <f>SUM(F51:F53)</f>
        <v>210000</v>
      </c>
    </row>
    <row r="51" spans="2:6" ht="11.25">
      <c r="B51" s="22"/>
      <c r="C51" s="53"/>
      <c r="D51" s="152" t="s">
        <v>409</v>
      </c>
      <c r="E51" s="40" t="s">
        <v>411</v>
      </c>
      <c r="F51" s="69">
        <v>10000</v>
      </c>
    </row>
    <row r="52" spans="2:6" ht="11.25">
      <c r="B52" s="22"/>
      <c r="C52" s="53"/>
      <c r="D52" s="153" t="s">
        <v>410</v>
      </c>
      <c r="E52" s="40" t="s">
        <v>412</v>
      </c>
      <c r="F52" s="69">
        <v>100000</v>
      </c>
    </row>
    <row r="53" spans="2:6" ht="11.25">
      <c r="B53" s="22"/>
      <c r="C53" s="53"/>
      <c r="D53" s="153">
        <v>6050</v>
      </c>
      <c r="E53" s="40" t="s">
        <v>413</v>
      </c>
      <c r="F53" s="69">
        <v>100000</v>
      </c>
    </row>
    <row r="54" spans="2:6" ht="12">
      <c r="B54" s="18">
        <v>750</v>
      </c>
      <c r="C54" s="52"/>
      <c r="D54" s="61"/>
      <c r="E54" s="18" t="s">
        <v>187</v>
      </c>
      <c r="F54" s="20">
        <f>SUM(F55,F67,F74,F89,F95,)</f>
        <v>4143780</v>
      </c>
    </row>
    <row r="55" spans="2:6" ht="11.25">
      <c r="B55" s="22"/>
      <c r="C55" s="53">
        <v>75011</v>
      </c>
      <c r="D55" s="59"/>
      <c r="E55" s="11" t="s">
        <v>40</v>
      </c>
      <c r="F55" s="16">
        <f>SUM(F56:F65)</f>
        <v>261000</v>
      </c>
    </row>
    <row r="56" spans="2:6" ht="11.25">
      <c r="B56" s="22"/>
      <c r="C56" s="53"/>
      <c r="D56" s="59">
        <v>3020</v>
      </c>
      <c r="E56" s="11" t="s">
        <v>302</v>
      </c>
      <c r="F56" s="66">
        <v>1000</v>
      </c>
    </row>
    <row r="57" spans="2:7" ht="11.25">
      <c r="B57" s="22"/>
      <c r="C57" s="53"/>
      <c r="D57" s="59">
        <v>4010</v>
      </c>
      <c r="E57" s="11" t="s">
        <v>303</v>
      </c>
      <c r="F57" s="66">
        <v>185000</v>
      </c>
      <c r="G57" s="159"/>
    </row>
    <row r="58" spans="2:6" ht="11.25">
      <c r="B58" s="22"/>
      <c r="C58" s="53"/>
      <c r="D58" s="59">
        <v>4040</v>
      </c>
      <c r="E58" s="11" t="s">
        <v>160</v>
      </c>
      <c r="F58" s="66">
        <v>11900</v>
      </c>
    </row>
    <row r="59" spans="2:6" ht="11.25">
      <c r="B59" s="22"/>
      <c r="C59" s="53"/>
      <c r="D59" s="59">
        <v>4110</v>
      </c>
      <c r="E59" s="11" t="s">
        <v>162</v>
      </c>
      <c r="F59" s="66">
        <v>38000</v>
      </c>
    </row>
    <row r="60" spans="2:6" ht="11.25">
      <c r="B60" s="22"/>
      <c r="C60" s="53"/>
      <c r="D60" s="59">
        <v>4120</v>
      </c>
      <c r="E60" s="11" t="s">
        <v>163</v>
      </c>
      <c r="F60" s="66">
        <v>5100</v>
      </c>
    </row>
    <row r="61" spans="2:6" ht="11.25">
      <c r="B61" s="22"/>
      <c r="C61" s="53"/>
      <c r="D61" s="59">
        <v>4210</v>
      </c>
      <c r="E61" s="11" t="s">
        <v>304</v>
      </c>
      <c r="F61" s="66">
        <v>3000</v>
      </c>
    </row>
    <row r="62" spans="2:6" ht="11.25">
      <c r="B62" s="22"/>
      <c r="C62" s="53"/>
      <c r="D62" s="59">
        <v>4260</v>
      </c>
      <c r="E62" s="11" t="s">
        <v>305</v>
      </c>
      <c r="F62" s="66">
        <v>4500</v>
      </c>
    </row>
    <row r="63" spans="2:6" ht="11.25">
      <c r="B63" s="22"/>
      <c r="C63" s="53"/>
      <c r="D63" s="59">
        <v>4300</v>
      </c>
      <c r="E63" s="11" t="s">
        <v>300</v>
      </c>
      <c r="F63" s="66">
        <v>8118</v>
      </c>
    </row>
    <row r="64" spans="2:6" ht="11.25">
      <c r="B64" s="22"/>
      <c r="C64" s="53"/>
      <c r="D64" s="59">
        <v>4410</v>
      </c>
      <c r="E64" s="11" t="s">
        <v>308</v>
      </c>
      <c r="F64" s="66">
        <v>1000</v>
      </c>
    </row>
    <row r="65" spans="2:6" ht="11.25">
      <c r="B65" s="22"/>
      <c r="C65" s="53"/>
      <c r="D65" s="59">
        <v>4440</v>
      </c>
      <c r="E65" s="11" t="s">
        <v>164</v>
      </c>
      <c r="F65" s="66">
        <v>3382</v>
      </c>
    </row>
    <row r="66" spans="2:6" ht="11.25">
      <c r="B66" s="23"/>
      <c r="C66" s="54"/>
      <c r="D66" s="60"/>
      <c r="E66" s="8"/>
      <c r="F66" s="166"/>
    </row>
    <row r="67" spans="2:6" ht="11.25">
      <c r="B67" s="167"/>
      <c r="C67" s="168">
        <v>75022</v>
      </c>
      <c r="D67" s="169"/>
      <c r="E67" s="170" t="s">
        <v>414</v>
      </c>
      <c r="F67" s="171">
        <f>SUM(F68:F72)</f>
        <v>160000</v>
      </c>
    </row>
    <row r="68" spans="2:6" ht="11.25">
      <c r="B68" s="22"/>
      <c r="C68" s="53"/>
      <c r="D68" s="59">
        <v>3030</v>
      </c>
      <c r="E68" s="11" t="s">
        <v>306</v>
      </c>
      <c r="F68" s="66">
        <v>130000</v>
      </c>
    </row>
    <row r="69" spans="2:6" ht="11.25">
      <c r="B69" s="22"/>
      <c r="C69" s="53"/>
      <c r="D69" s="59">
        <v>4210</v>
      </c>
      <c r="E69" s="11" t="s">
        <v>304</v>
      </c>
      <c r="F69" s="66">
        <v>10000</v>
      </c>
    </row>
    <row r="70" spans="2:6" ht="11.25">
      <c r="B70" s="22"/>
      <c r="C70" s="53"/>
      <c r="D70" s="59">
        <v>4300</v>
      </c>
      <c r="E70" s="11" t="s">
        <v>300</v>
      </c>
      <c r="F70" s="66">
        <v>16000</v>
      </c>
    </row>
    <row r="71" spans="2:6" ht="11.25">
      <c r="B71" s="22"/>
      <c r="C71" s="53"/>
      <c r="D71" s="59">
        <v>4410</v>
      </c>
      <c r="E71" s="11" t="s">
        <v>308</v>
      </c>
      <c r="F71" s="66">
        <v>3500</v>
      </c>
    </row>
    <row r="72" spans="2:6" ht="11.25">
      <c r="B72" s="22"/>
      <c r="C72" s="53"/>
      <c r="D72" s="59">
        <v>4420</v>
      </c>
      <c r="E72" s="11" t="s">
        <v>309</v>
      </c>
      <c r="F72" s="66">
        <v>500</v>
      </c>
    </row>
    <row r="73" spans="2:6" ht="11.25">
      <c r="B73" s="22"/>
      <c r="C73" s="53"/>
      <c r="D73" s="59"/>
      <c r="E73" s="11"/>
      <c r="F73" s="16"/>
    </row>
    <row r="74" spans="2:6" ht="11.25">
      <c r="B74" s="22"/>
      <c r="C74" s="53">
        <v>75023</v>
      </c>
      <c r="D74" s="59"/>
      <c r="E74" s="11" t="s">
        <v>385</v>
      </c>
      <c r="F74" s="16">
        <f>SUM(F75:F87)</f>
        <v>3500000</v>
      </c>
    </row>
    <row r="75" spans="2:7" ht="11.25">
      <c r="B75" s="22"/>
      <c r="C75" s="53"/>
      <c r="D75" s="59">
        <v>3020</v>
      </c>
      <c r="E75" s="11" t="s">
        <v>302</v>
      </c>
      <c r="F75" s="95">
        <v>9000</v>
      </c>
      <c r="G75" s="159"/>
    </row>
    <row r="76" spans="2:6" ht="11.25">
      <c r="B76" s="22"/>
      <c r="C76" s="53"/>
      <c r="D76" s="59">
        <v>4010</v>
      </c>
      <c r="E76" s="11" t="s">
        <v>303</v>
      </c>
      <c r="F76" s="95">
        <v>2100000</v>
      </c>
    </row>
    <row r="77" spans="2:6" ht="11.25">
      <c r="B77" s="22"/>
      <c r="C77" s="53"/>
      <c r="D77" s="59">
        <v>4040</v>
      </c>
      <c r="E77" s="11" t="s">
        <v>160</v>
      </c>
      <c r="F77" s="95">
        <v>138800</v>
      </c>
    </row>
    <row r="78" spans="2:6" ht="11.25">
      <c r="B78" s="22"/>
      <c r="C78" s="53"/>
      <c r="D78" s="59">
        <v>4110</v>
      </c>
      <c r="E78" s="11" t="s">
        <v>162</v>
      </c>
      <c r="F78" s="95">
        <v>416200</v>
      </c>
    </row>
    <row r="79" spans="2:6" ht="11.25">
      <c r="B79" s="22"/>
      <c r="C79" s="53"/>
      <c r="D79" s="59">
        <v>4120</v>
      </c>
      <c r="E79" s="11" t="s">
        <v>163</v>
      </c>
      <c r="F79" s="95">
        <v>55000</v>
      </c>
    </row>
    <row r="80" spans="2:6" ht="11.25">
      <c r="B80" s="22"/>
      <c r="C80" s="53"/>
      <c r="D80" s="59">
        <v>4210</v>
      </c>
      <c r="E80" s="11" t="s">
        <v>304</v>
      </c>
      <c r="F80" s="95">
        <v>200000</v>
      </c>
    </row>
    <row r="81" spans="2:6" ht="11.25">
      <c r="B81" s="22"/>
      <c r="C81" s="53"/>
      <c r="D81" s="59">
        <v>4260</v>
      </c>
      <c r="E81" s="11" t="s">
        <v>305</v>
      </c>
      <c r="F81" s="95">
        <v>30000</v>
      </c>
    </row>
    <row r="82" spans="2:6" ht="11.25">
      <c r="B82" s="22"/>
      <c r="C82" s="53"/>
      <c r="D82" s="59">
        <v>4300</v>
      </c>
      <c r="E82" s="11" t="s">
        <v>300</v>
      </c>
      <c r="F82" s="95">
        <v>397361</v>
      </c>
    </row>
    <row r="83" spans="2:6" ht="11.25">
      <c r="B83" s="22"/>
      <c r="C83" s="53"/>
      <c r="D83" s="59">
        <v>4410</v>
      </c>
      <c r="E83" s="11" t="s">
        <v>308</v>
      </c>
      <c r="F83" s="95">
        <v>30000</v>
      </c>
    </row>
    <row r="84" spans="2:6" ht="11.25">
      <c r="B84" s="22"/>
      <c r="C84" s="53"/>
      <c r="D84" s="59">
        <v>4420</v>
      </c>
      <c r="E84" s="11" t="s">
        <v>309</v>
      </c>
      <c r="F84" s="95">
        <v>2000</v>
      </c>
    </row>
    <row r="85" spans="2:6" ht="11.25">
      <c r="B85" s="22"/>
      <c r="C85" s="53"/>
      <c r="D85" s="59">
        <v>4430</v>
      </c>
      <c r="E85" s="11" t="s">
        <v>183</v>
      </c>
      <c r="F85" s="95">
        <v>20000</v>
      </c>
    </row>
    <row r="86" spans="2:6" ht="11.25">
      <c r="B86" s="22"/>
      <c r="C86" s="53"/>
      <c r="D86" s="59">
        <v>4440</v>
      </c>
      <c r="E86" s="11" t="s">
        <v>164</v>
      </c>
      <c r="F86" s="95">
        <v>51639</v>
      </c>
    </row>
    <row r="87" spans="2:6" ht="11.25">
      <c r="B87" s="22"/>
      <c r="C87" s="53"/>
      <c r="D87" s="59">
        <v>6060</v>
      </c>
      <c r="E87" s="11" t="s">
        <v>151</v>
      </c>
      <c r="F87" s="95">
        <v>50000</v>
      </c>
    </row>
    <row r="88" spans="2:6" ht="11.25">
      <c r="B88" s="22"/>
      <c r="C88" s="53"/>
      <c r="D88" s="59"/>
      <c r="E88" s="11"/>
      <c r="F88" s="17"/>
    </row>
    <row r="89" spans="2:6" ht="11.25">
      <c r="B89" s="22"/>
      <c r="C89" s="53">
        <v>75047</v>
      </c>
      <c r="D89" s="59"/>
      <c r="E89" s="11" t="s">
        <v>386</v>
      </c>
      <c r="F89" s="16">
        <f>SUM(F90:F92)</f>
        <v>35000</v>
      </c>
    </row>
    <row r="90" spans="2:6" ht="11.25">
      <c r="B90" s="22"/>
      <c r="C90" s="53"/>
      <c r="D90" s="59">
        <v>4100</v>
      </c>
      <c r="E90" s="11" t="s">
        <v>307</v>
      </c>
      <c r="F90" s="96">
        <v>25000</v>
      </c>
    </row>
    <row r="91" spans="2:6" ht="11.25">
      <c r="B91" s="22"/>
      <c r="C91" s="53"/>
      <c r="D91" s="59">
        <v>4210</v>
      </c>
      <c r="E91" s="11" t="s">
        <v>301</v>
      </c>
      <c r="F91" s="96">
        <v>3000</v>
      </c>
    </row>
    <row r="92" spans="2:6" ht="11.25">
      <c r="B92" s="22"/>
      <c r="C92" s="53"/>
      <c r="D92" s="59">
        <v>4300</v>
      </c>
      <c r="E92" s="11" t="s">
        <v>300</v>
      </c>
      <c r="F92" s="96">
        <v>7000</v>
      </c>
    </row>
    <row r="93" spans="2:6" ht="11.25">
      <c r="B93" s="22"/>
      <c r="C93" s="53"/>
      <c r="D93" s="59"/>
      <c r="E93" s="11"/>
      <c r="F93" s="43"/>
    </row>
    <row r="94" spans="2:6" ht="11.25">
      <c r="B94" s="22"/>
      <c r="C94" s="53"/>
      <c r="D94" s="59"/>
      <c r="E94" s="11"/>
      <c r="F94" s="16"/>
    </row>
    <row r="95" spans="2:6" ht="11.25">
      <c r="B95" s="22"/>
      <c r="C95" s="53">
        <v>75095</v>
      </c>
      <c r="D95" s="59"/>
      <c r="E95" s="11" t="s">
        <v>6</v>
      </c>
      <c r="F95" s="97">
        <f>SUM(F96:F102)</f>
        <v>187780</v>
      </c>
    </row>
    <row r="96" spans="2:6" ht="11.25">
      <c r="B96" s="22"/>
      <c r="C96" s="53"/>
      <c r="D96" s="152" t="s">
        <v>415</v>
      </c>
      <c r="E96" s="11" t="s">
        <v>313</v>
      </c>
      <c r="F96" s="66">
        <v>15000</v>
      </c>
    </row>
    <row r="97" spans="2:6" ht="11.25">
      <c r="B97" s="22"/>
      <c r="C97" s="53"/>
      <c r="D97" s="153" t="s">
        <v>416</v>
      </c>
      <c r="E97" s="11" t="s">
        <v>312</v>
      </c>
      <c r="F97" s="66">
        <v>1280</v>
      </c>
    </row>
    <row r="98" spans="2:6" ht="11.25">
      <c r="B98" s="22"/>
      <c r="C98" s="53"/>
      <c r="D98" s="153" t="s">
        <v>409</v>
      </c>
      <c r="E98" s="11" t="s">
        <v>313</v>
      </c>
      <c r="F98" s="66">
        <v>102300</v>
      </c>
    </row>
    <row r="99" spans="2:6" ht="11.25">
      <c r="B99" s="22"/>
      <c r="C99" s="53"/>
      <c r="D99" s="152" t="s">
        <v>410</v>
      </c>
      <c r="E99" s="11" t="s">
        <v>310</v>
      </c>
      <c r="F99" s="66">
        <v>20000</v>
      </c>
    </row>
    <row r="100" spans="2:6" ht="11.25">
      <c r="B100" s="22"/>
      <c r="C100" s="53"/>
      <c r="D100" s="153" t="s">
        <v>417</v>
      </c>
      <c r="E100" s="11" t="s">
        <v>312</v>
      </c>
      <c r="F100" s="66">
        <v>8000</v>
      </c>
    </row>
    <row r="101" spans="2:6" ht="11.25">
      <c r="B101" s="22"/>
      <c r="C101" s="53"/>
      <c r="D101" s="153" t="s">
        <v>418</v>
      </c>
      <c r="E101" s="11" t="s">
        <v>311</v>
      </c>
      <c r="F101" s="66">
        <v>9800</v>
      </c>
    </row>
    <row r="102" spans="2:6" ht="11.25">
      <c r="B102" s="22"/>
      <c r="C102" s="53"/>
      <c r="D102" s="59">
        <v>4430</v>
      </c>
      <c r="E102" s="11" t="s">
        <v>314</v>
      </c>
      <c r="F102" s="66">
        <v>31400</v>
      </c>
    </row>
    <row r="103" spans="2:6" ht="11.25">
      <c r="B103" s="23"/>
      <c r="C103" s="54"/>
      <c r="D103" s="60"/>
      <c r="E103" s="8"/>
      <c r="F103" s="41"/>
    </row>
    <row r="104" spans="2:6" ht="12">
      <c r="B104" s="18">
        <v>751</v>
      </c>
      <c r="C104" s="52"/>
      <c r="D104" s="61"/>
      <c r="E104" s="18" t="s">
        <v>286</v>
      </c>
      <c r="F104" s="20">
        <f>SUM(F106)</f>
        <v>3350</v>
      </c>
    </row>
    <row r="105" spans="2:6" ht="12">
      <c r="B105" s="24"/>
      <c r="C105" s="55"/>
      <c r="D105" s="62"/>
      <c r="E105" s="24" t="s">
        <v>189</v>
      </c>
      <c r="F105" s="21"/>
    </row>
    <row r="106" spans="2:6" ht="11.25">
      <c r="B106" s="22"/>
      <c r="C106" s="53">
        <v>75101</v>
      </c>
      <c r="D106" s="59"/>
      <c r="E106" s="11" t="s">
        <v>286</v>
      </c>
      <c r="F106" s="16">
        <v>3350</v>
      </c>
    </row>
    <row r="107" spans="2:6" ht="11.25">
      <c r="B107" s="22"/>
      <c r="C107" s="53"/>
      <c r="D107" s="59"/>
      <c r="E107" s="11" t="s">
        <v>370</v>
      </c>
      <c r="F107" s="66"/>
    </row>
    <row r="108" spans="2:6" ht="11.25">
      <c r="B108" s="45"/>
      <c r="C108" s="53"/>
      <c r="D108" s="63">
        <v>4300</v>
      </c>
      <c r="E108" s="6" t="s">
        <v>300</v>
      </c>
      <c r="F108" s="97"/>
    </row>
    <row r="109" spans="2:6" ht="11.25">
      <c r="B109" s="45"/>
      <c r="C109" s="53"/>
      <c r="D109" s="63"/>
      <c r="E109" s="6"/>
      <c r="F109" s="66"/>
    </row>
    <row r="110" spans="2:6" ht="12">
      <c r="B110" s="18">
        <v>754</v>
      </c>
      <c r="C110" s="52"/>
      <c r="D110" s="61"/>
      <c r="E110" s="14" t="s">
        <v>190</v>
      </c>
      <c r="F110" s="25">
        <f>SUM(F111,F124,F127,F138,)</f>
        <v>495000</v>
      </c>
    </row>
    <row r="111" spans="2:6" ht="11.25">
      <c r="B111" s="22"/>
      <c r="C111" s="53">
        <v>75412</v>
      </c>
      <c r="D111" s="59"/>
      <c r="E111" s="11" t="s">
        <v>121</v>
      </c>
      <c r="F111" s="16">
        <f>SUM(F112:F122)</f>
        <v>173000</v>
      </c>
    </row>
    <row r="112" spans="2:7" ht="11.25">
      <c r="B112" s="22"/>
      <c r="C112" s="53"/>
      <c r="D112" s="59">
        <v>3020</v>
      </c>
      <c r="E112" s="11" t="s">
        <v>302</v>
      </c>
      <c r="F112" s="96">
        <v>12000</v>
      </c>
      <c r="G112" s="159"/>
    </row>
    <row r="113" spans="2:6" ht="11.25">
      <c r="B113" s="22"/>
      <c r="C113" s="53"/>
      <c r="D113" s="59">
        <v>4010</v>
      </c>
      <c r="E113" s="11" t="s">
        <v>303</v>
      </c>
      <c r="F113" s="96">
        <v>41000</v>
      </c>
    </row>
    <row r="114" spans="2:6" ht="11.25">
      <c r="B114" s="22"/>
      <c r="C114" s="53"/>
      <c r="D114" s="59">
        <v>4040</v>
      </c>
      <c r="E114" s="11" t="s">
        <v>160</v>
      </c>
      <c r="F114" s="96">
        <v>2850</v>
      </c>
    </row>
    <row r="115" spans="2:6" ht="11.25">
      <c r="B115" s="22"/>
      <c r="C115" s="53"/>
      <c r="D115" s="59">
        <v>4110</v>
      </c>
      <c r="E115" s="11" t="s">
        <v>162</v>
      </c>
      <c r="F115" s="96">
        <v>10650</v>
      </c>
    </row>
    <row r="116" spans="2:6" ht="11.25">
      <c r="B116" s="22"/>
      <c r="C116" s="53"/>
      <c r="D116" s="59">
        <v>4120</v>
      </c>
      <c r="E116" s="11" t="s">
        <v>163</v>
      </c>
      <c r="F116" s="96">
        <v>1500</v>
      </c>
    </row>
    <row r="117" spans="2:6" ht="11.25">
      <c r="B117" s="22"/>
      <c r="C117" s="53"/>
      <c r="D117" s="59">
        <v>4210</v>
      </c>
      <c r="E117" s="11" t="s">
        <v>304</v>
      </c>
      <c r="F117" s="96">
        <v>27600</v>
      </c>
    </row>
    <row r="118" spans="2:6" ht="11.25">
      <c r="B118" s="22"/>
      <c r="C118" s="53"/>
      <c r="D118" s="59">
        <v>4260</v>
      </c>
      <c r="E118" s="11" t="s">
        <v>305</v>
      </c>
      <c r="F118" s="96">
        <v>8000</v>
      </c>
    </row>
    <row r="119" spans="2:6" ht="11.25">
      <c r="B119" s="22"/>
      <c r="C119" s="53"/>
      <c r="D119" s="59">
        <v>4300</v>
      </c>
      <c r="E119" s="11" t="s">
        <v>300</v>
      </c>
      <c r="F119" s="96">
        <v>14000</v>
      </c>
    </row>
    <row r="120" spans="2:6" ht="11.25">
      <c r="B120" s="22"/>
      <c r="C120" s="53"/>
      <c r="D120" s="59">
        <v>4410</v>
      </c>
      <c r="E120" s="11" t="s">
        <v>308</v>
      </c>
      <c r="F120" s="96">
        <v>3100</v>
      </c>
    </row>
    <row r="121" spans="2:6" ht="11.25">
      <c r="B121" s="22"/>
      <c r="C121" s="53"/>
      <c r="D121" s="59">
        <v>4430</v>
      </c>
      <c r="E121" s="11" t="s">
        <v>183</v>
      </c>
      <c r="F121" s="96">
        <v>8300</v>
      </c>
    </row>
    <row r="122" spans="2:6" ht="11.25">
      <c r="B122" s="11"/>
      <c r="C122" s="53"/>
      <c r="D122" s="59">
        <v>6050</v>
      </c>
      <c r="E122" s="11" t="s">
        <v>419</v>
      </c>
      <c r="F122" s="96">
        <v>44000</v>
      </c>
    </row>
    <row r="123" spans="2:6" ht="11.25">
      <c r="B123" s="11"/>
      <c r="C123" s="53"/>
      <c r="D123" s="59"/>
      <c r="E123" s="11"/>
      <c r="F123" s="96"/>
    </row>
    <row r="124" spans="2:6" ht="11.25">
      <c r="B124" s="11"/>
      <c r="C124" s="53">
        <v>75415</v>
      </c>
      <c r="D124" s="59"/>
      <c r="E124" s="11" t="s">
        <v>420</v>
      </c>
      <c r="F124" s="124">
        <v>10000</v>
      </c>
    </row>
    <row r="125" spans="2:6" ht="11.25">
      <c r="B125" s="11"/>
      <c r="C125" s="53"/>
      <c r="D125" s="59">
        <v>2580</v>
      </c>
      <c r="E125" s="11" t="s">
        <v>449</v>
      </c>
      <c r="F125" s="96"/>
    </row>
    <row r="126" spans="2:6" ht="11.25">
      <c r="B126" s="11"/>
      <c r="C126" s="53"/>
      <c r="D126" s="59"/>
      <c r="E126" s="11"/>
      <c r="F126" s="96"/>
    </row>
    <row r="127" spans="2:6" ht="11.25">
      <c r="B127" s="11"/>
      <c r="C127" s="53">
        <v>75416</v>
      </c>
      <c r="D127" s="59"/>
      <c r="E127" s="11" t="s">
        <v>216</v>
      </c>
      <c r="F127" s="124">
        <f>SUM(F128:F136)</f>
        <v>310000</v>
      </c>
    </row>
    <row r="128" spans="2:7" ht="11.25">
      <c r="B128" s="11"/>
      <c r="C128" s="53"/>
      <c r="D128" s="59">
        <v>4010</v>
      </c>
      <c r="E128" s="11" t="s">
        <v>303</v>
      </c>
      <c r="F128" s="33">
        <v>193000</v>
      </c>
      <c r="G128" s="159"/>
    </row>
    <row r="129" spans="2:6" ht="11.25">
      <c r="B129" s="11"/>
      <c r="C129" s="53"/>
      <c r="D129" s="59">
        <v>4040</v>
      </c>
      <c r="E129" s="11" t="s">
        <v>160</v>
      </c>
      <c r="F129" s="33">
        <v>12600</v>
      </c>
    </row>
    <row r="130" spans="2:6" ht="11.25">
      <c r="B130" s="11"/>
      <c r="C130" s="53"/>
      <c r="D130" s="59">
        <v>4110</v>
      </c>
      <c r="E130" s="11" t="s">
        <v>162</v>
      </c>
      <c r="F130" s="33">
        <v>39000</v>
      </c>
    </row>
    <row r="131" spans="2:6" ht="11.25">
      <c r="B131" s="11"/>
      <c r="C131" s="53"/>
      <c r="D131" s="59">
        <v>4120</v>
      </c>
      <c r="E131" s="11" t="s">
        <v>163</v>
      </c>
      <c r="F131" s="33">
        <v>5400</v>
      </c>
    </row>
    <row r="132" spans="2:6" ht="11.25">
      <c r="B132" s="8"/>
      <c r="C132" s="54"/>
      <c r="D132" s="60">
        <v>4210</v>
      </c>
      <c r="E132" s="8" t="s">
        <v>304</v>
      </c>
      <c r="F132" s="172">
        <v>22000</v>
      </c>
    </row>
    <row r="133" spans="2:6" ht="11.25">
      <c r="B133" s="170"/>
      <c r="C133" s="168"/>
      <c r="D133" s="169">
        <v>4300</v>
      </c>
      <c r="E133" s="170" t="s">
        <v>300</v>
      </c>
      <c r="F133" s="173">
        <v>24966</v>
      </c>
    </row>
    <row r="134" spans="2:6" ht="11.25">
      <c r="B134" s="11"/>
      <c r="C134" s="53"/>
      <c r="D134" s="59">
        <v>4410</v>
      </c>
      <c r="E134" s="11" t="s">
        <v>308</v>
      </c>
      <c r="F134" s="33">
        <v>1370</v>
      </c>
    </row>
    <row r="135" spans="2:6" ht="11.25">
      <c r="B135" s="11"/>
      <c r="C135" s="53"/>
      <c r="D135" s="59">
        <v>4430</v>
      </c>
      <c r="E135" s="11" t="s">
        <v>183</v>
      </c>
      <c r="F135" s="33">
        <v>4900</v>
      </c>
    </row>
    <row r="136" spans="2:6" ht="11.25">
      <c r="B136" s="11"/>
      <c r="C136" s="53"/>
      <c r="D136" s="59">
        <v>4440</v>
      </c>
      <c r="E136" s="11" t="s">
        <v>164</v>
      </c>
      <c r="F136" s="33">
        <v>6764</v>
      </c>
    </row>
    <row r="137" spans="2:6" ht="11.25">
      <c r="B137" s="11"/>
      <c r="C137" s="53"/>
      <c r="D137" s="59"/>
      <c r="E137" s="11"/>
      <c r="F137" s="33"/>
    </row>
    <row r="138" spans="2:6" ht="11.25">
      <c r="B138" s="11"/>
      <c r="C138" s="53">
        <v>75495</v>
      </c>
      <c r="D138" s="59"/>
      <c r="E138" s="11" t="s">
        <v>6</v>
      </c>
      <c r="F138" s="124">
        <f>SUM(F139:F140)</f>
        <v>2000</v>
      </c>
    </row>
    <row r="139" spans="2:6" ht="11.25">
      <c r="B139" s="11"/>
      <c r="C139" s="53"/>
      <c r="D139" s="59">
        <v>4210</v>
      </c>
      <c r="E139" s="11" t="s">
        <v>304</v>
      </c>
      <c r="F139" s="96">
        <v>1000</v>
      </c>
    </row>
    <row r="140" spans="2:6" ht="11.25">
      <c r="B140" s="11"/>
      <c r="C140" s="53"/>
      <c r="D140" s="59">
        <v>4300</v>
      </c>
      <c r="E140" s="11" t="s">
        <v>300</v>
      </c>
      <c r="F140" s="33">
        <v>1000</v>
      </c>
    </row>
    <row r="141" spans="2:6" ht="11.25">
      <c r="B141" s="8"/>
      <c r="C141" s="54"/>
      <c r="D141" s="60"/>
      <c r="E141" s="8"/>
      <c r="F141" s="172"/>
    </row>
    <row r="142" spans="2:6" ht="12">
      <c r="B142" s="18">
        <v>757</v>
      </c>
      <c r="C142" s="52"/>
      <c r="D142" s="61"/>
      <c r="E142" s="14" t="s">
        <v>287</v>
      </c>
      <c r="F142" s="25">
        <f>SUM(F143)</f>
        <v>850000</v>
      </c>
    </row>
    <row r="143" spans="2:6" ht="11.25">
      <c r="B143" s="11"/>
      <c r="C143" s="53">
        <v>75702</v>
      </c>
      <c r="D143" s="59"/>
      <c r="E143" s="11" t="s">
        <v>288</v>
      </c>
      <c r="F143" s="16">
        <v>850000</v>
      </c>
    </row>
    <row r="144" spans="2:6" ht="11.25">
      <c r="B144" s="11"/>
      <c r="C144" s="53"/>
      <c r="D144" s="59"/>
      <c r="E144" s="2" t="s">
        <v>289</v>
      </c>
      <c r="F144" s="66"/>
    </row>
    <row r="145" spans="2:6" ht="11.25">
      <c r="B145" s="11"/>
      <c r="C145" s="53"/>
      <c r="D145" s="59">
        <v>8070</v>
      </c>
      <c r="E145" s="2" t="s">
        <v>315</v>
      </c>
      <c r="F145" s="66"/>
    </row>
    <row r="146" spans="2:6" ht="11.25">
      <c r="B146" s="22"/>
      <c r="C146" s="56"/>
      <c r="D146" s="59"/>
      <c r="E146" s="42"/>
      <c r="F146" s="69"/>
    </row>
    <row r="147" spans="2:6" ht="12">
      <c r="B147" s="18">
        <v>758</v>
      </c>
      <c r="C147" s="52"/>
      <c r="D147" s="61"/>
      <c r="E147" s="14" t="s">
        <v>41</v>
      </c>
      <c r="F147" s="25">
        <f>SUM(F148)</f>
        <v>100000</v>
      </c>
    </row>
    <row r="148" spans="2:6" ht="11.25">
      <c r="B148" s="11"/>
      <c r="C148" s="53">
        <v>75818</v>
      </c>
      <c r="D148" s="59">
        <v>4810</v>
      </c>
      <c r="E148" s="11" t="s">
        <v>290</v>
      </c>
      <c r="F148" s="16">
        <v>100000</v>
      </c>
    </row>
    <row r="149" spans="2:6" ht="11.25">
      <c r="B149" s="11"/>
      <c r="C149" s="56"/>
      <c r="D149" s="59"/>
      <c r="E149" s="2"/>
      <c r="F149" s="96"/>
    </row>
    <row r="150" spans="2:6" ht="12">
      <c r="B150" s="18">
        <v>801</v>
      </c>
      <c r="C150" s="52"/>
      <c r="D150" s="61"/>
      <c r="E150" s="18" t="s">
        <v>15</v>
      </c>
      <c r="F150" s="20">
        <f>SUM(F152,F156,F159,)</f>
        <v>473000</v>
      </c>
    </row>
    <row r="151" spans="2:6" ht="12">
      <c r="B151" s="104"/>
      <c r="C151" s="119"/>
      <c r="D151" s="120"/>
      <c r="E151" s="104"/>
      <c r="F151" s="121"/>
    </row>
    <row r="152" spans="2:6" ht="12">
      <c r="B152" s="104"/>
      <c r="C152" s="122">
        <v>80101</v>
      </c>
      <c r="D152" s="120"/>
      <c r="E152" s="109" t="s">
        <v>15</v>
      </c>
      <c r="F152" s="110">
        <v>320000</v>
      </c>
    </row>
    <row r="153" spans="2:6" ht="12">
      <c r="B153" s="104"/>
      <c r="C153" s="119"/>
      <c r="D153" s="160" t="s">
        <v>422</v>
      </c>
      <c r="E153" s="109" t="s">
        <v>445</v>
      </c>
      <c r="F153" s="111">
        <v>280000</v>
      </c>
    </row>
    <row r="154" spans="2:6" ht="12">
      <c r="B154" s="104"/>
      <c r="C154" s="119"/>
      <c r="D154" s="160" t="s">
        <v>423</v>
      </c>
      <c r="E154" s="109" t="s">
        <v>446</v>
      </c>
      <c r="F154" s="111">
        <v>40000</v>
      </c>
    </row>
    <row r="155" spans="2:6" ht="12">
      <c r="B155" s="104"/>
      <c r="C155" s="119"/>
      <c r="D155" s="120"/>
      <c r="E155" s="104"/>
      <c r="F155" s="121"/>
    </row>
    <row r="156" spans="2:6" ht="12">
      <c r="B156" s="104"/>
      <c r="C156" s="122">
        <v>80110</v>
      </c>
      <c r="D156" s="161"/>
      <c r="E156" s="109" t="s">
        <v>447</v>
      </c>
      <c r="F156" s="110">
        <v>140000</v>
      </c>
    </row>
    <row r="157" spans="2:6" ht="12">
      <c r="B157" s="104"/>
      <c r="C157" s="122"/>
      <c r="D157" s="161">
        <v>6050</v>
      </c>
      <c r="E157" s="109" t="s">
        <v>448</v>
      </c>
      <c r="F157" s="110"/>
    </row>
    <row r="158" spans="2:6" ht="11.25">
      <c r="B158" s="22"/>
      <c r="C158" s="53"/>
      <c r="D158" s="59"/>
      <c r="E158" s="11"/>
      <c r="F158" s="66"/>
    </row>
    <row r="159" spans="2:6" ht="11.25">
      <c r="B159" s="22"/>
      <c r="C159" s="53">
        <v>80195</v>
      </c>
      <c r="D159" s="59"/>
      <c r="E159" s="11" t="s">
        <v>6</v>
      </c>
      <c r="F159" s="97">
        <f>SUM(F160:F162)</f>
        <v>13000</v>
      </c>
    </row>
    <row r="160" spans="2:6" ht="11.25">
      <c r="B160" s="22"/>
      <c r="C160" s="53"/>
      <c r="D160" s="59">
        <v>2580</v>
      </c>
      <c r="E160" s="11" t="s">
        <v>317</v>
      </c>
      <c r="F160" s="66">
        <v>2000</v>
      </c>
    </row>
    <row r="161" spans="2:6" ht="11.25">
      <c r="B161" s="22"/>
      <c r="C161" s="53"/>
      <c r="D161" s="59">
        <v>4210</v>
      </c>
      <c r="E161" s="11" t="s">
        <v>379</v>
      </c>
      <c r="F161" s="66">
        <v>3000</v>
      </c>
    </row>
    <row r="162" spans="2:6" ht="11.25">
      <c r="B162" s="22"/>
      <c r="C162" s="53"/>
      <c r="D162" s="59">
        <v>4300</v>
      </c>
      <c r="E162" s="11" t="s">
        <v>299</v>
      </c>
      <c r="F162" s="66">
        <v>8000</v>
      </c>
    </row>
    <row r="163" spans="2:3" ht="11.25">
      <c r="B163" s="22"/>
      <c r="C163" s="53"/>
    </row>
    <row r="164" spans="2:6" ht="11.25">
      <c r="B164" s="22"/>
      <c r="C164" s="53"/>
      <c r="D164" s="59"/>
      <c r="E164" s="11"/>
      <c r="F164" s="66"/>
    </row>
    <row r="165" spans="2:6" ht="12">
      <c r="B165" s="14">
        <v>851</v>
      </c>
      <c r="C165" s="52"/>
      <c r="D165" s="61"/>
      <c r="E165" s="14" t="s">
        <v>58</v>
      </c>
      <c r="F165" s="25">
        <f>SUM(F166,F178)</f>
        <v>60000</v>
      </c>
    </row>
    <row r="166" spans="2:6" ht="11.25">
      <c r="B166" s="47"/>
      <c r="C166" s="53">
        <v>85154</v>
      </c>
      <c r="D166" s="59"/>
      <c r="E166" s="11" t="s">
        <v>318</v>
      </c>
      <c r="F166" s="16">
        <f>SUM(F168:F174)</f>
        <v>56000</v>
      </c>
    </row>
    <row r="167" spans="2:6" ht="11.25">
      <c r="B167" s="47"/>
      <c r="C167" s="53"/>
      <c r="D167" s="59"/>
      <c r="E167" s="22" t="s">
        <v>319</v>
      </c>
      <c r="F167" s="95"/>
    </row>
    <row r="168" spans="2:6" ht="11.25">
      <c r="B168" s="47"/>
      <c r="C168" s="53"/>
      <c r="D168" s="59">
        <v>4210</v>
      </c>
      <c r="E168" s="47" t="s">
        <v>326</v>
      </c>
      <c r="F168" s="95">
        <v>2000</v>
      </c>
    </row>
    <row r="169" spans="2:6" ht="11.25">
      <c r="B169" s="47"/>
      <c r="C169" s="53"/>
      <c r="D169" s="59">
        <v>4300</v>
      </c>
      <c r="E169" s="47" t="s">
        <v>327</v>
      </c>
      <c r="F169" s="95">
        <v>9400</v>
      </c>
    </row>
    <row r="170" spans="2:6" ht="11.25">
      <c r="B170" s="47"/>
      <c r="C170" s="53"/>
      <c r="D170" s="59">
        <v>4300</v>
      </c>
      <c r="E170" s="11" t="s">
        <v>320</v>
      </c>
      <c r="F170" s="66">
        <v>10000</v>
      </c>
    </row>
    <row r="171" spans="2:6" ht="11.25">
      <c r="B171" s="47"/>
      <c r="C171" s="53"/>
      <c r="D171" s="59">
        <v>4210</v>
      </c>
      <c r="E171" s="11" t="s">
        <v>378</v>
      </c>
      <c r="F171" s="66">
        <v>5000</v>
      </c>
    </row>
    <row r="172" spans="2:6" ht="11.25">
      <c r="B172" s="47"/>
      <c r="C172" s="53"/>
      <c r="D172" s="59">
        <v>4300</v>
      </c>
      <c r="E172" s="11" t="s">
        <v>321</v>
      </c>
      <c r="F172" s="66">
        <v>10000</v>
      </c>
    </row>
    <row r="173" spans="2:5" ht="11.25">
      <c r="B173" s="47"/>
      <c r="C173" s="53"/>
      <c r="D173" s="59"/>
      <c r="E173" s="11" t="s">
        <v>322</v>
      </c>
    </row>
    <row r="174" spans="2:6" ht="11.25">
      <c r="B174" s="47"/>
      <c r="C174" s="53"/>
      <c r="D174" s="59">
        <v>4300</v>
      </c>
      <c r="E174" s="11" t="s">
        <v>323</v>
      </c>
      <c r="F174" s="66">
        <f>SUM(F175:F176)</f>
        <v>19600</v>
      </c>
    </row>
    <row r="175" spans="2:6" ht="11.25">
      <c r="B175" s="47"/>
      <c r="C175" s="53"/>
      <c r="D175" s="59"/>
      <c r="E175" s="11" t="s">
        <v>324</v>
      </c>
      <c r="F175" s="134">
        <v>12300</v>
      </c>
    </row>
    <row r="176" spans="2:6" ht="11.25">
      <c r="B176" s="47"/>
      <c r="C176" s="53"/>
      <c r="D176" s="59"/>
      <c r="E176" s="11" t="s">
        <v>325</v>
      </c>
      <c r="F176" s="134">
        <v>7300</v>
      </c>
    </row>
    <row r="177" spans="2:6" ht="11.25">
      <c r="B177" s="47"/>
      <c r="C177" s="53"/>
      <c r="D177" s="59"/>
      <c r="E177" s="11"/>
      <c r="F177" s="134"/>
    </row>
    <row r="178" spans="2:7" ht="11.25">
      <c r="B178" s="47"/>
      <c r="C178" s="53">
        <v>85195</v>
      </c>
      <c r="D178" s="59"/>
      <c r="E178" s="11" t="s">
        <v>6</v>
      </c>
      <c r="F178" s="97">
        <v>4000</v>
      </c>
      <c r="G178" s="159"/>
    </row>
    <row r="179" spans="2:6" ht="11.25">
      <c r="B179" s="47"/>
      <c r="C179" s="53"/>
      <c r="D179" s="153" t="s">
        <v>410</v>
      </c>
      <c r="E179" s="11" t="s">
        <v>300</v>
      </c>
      <c r="F179" s="134"/>
    </row>
    <row r="180" spans="2:6" ht="11.25">
      <c r="B180" s="47"/>
      <c r="C180" s="53"/>
      <c r="D180" s="59"/>
      <c r="E180" s="11"/>
      <c r="F180" s="134"/>
    </row>
    <row r="181" spans="2:6" ht="12">
      <c r="B181" s="18">
        <v>854</v>
      </c>
      <c r="C181" s="52"/>
      <c r="D181" s="61"/>
      <c r="E181" s="18" t="s">
        <v>291</v>
      </c>
      <c r="F181" s="20">
        <f>SUM(F182:F182)</f>
        <v>5000</v>
      </c>
    </row>
    <row r="182" spans="2:6" ht="11.25">
      <c r="B182" s="22"/>
      <c r="C182" s="53">
        <v>85412</v>
      </c>
      <c r="D182" s="59"/>
      <c r="E182" s="40" t="s">
        <v>292</v>
      </c>
      <c r="F182" s="16">
        <v>5000</v>
      </c>
    </row>
    <row r="183" spans="2:6" ht="11.25">
      <c r="B183" s="22"/>
      <c r="C183" s="53"/>
      <c r="D183" s="59"/>
      <c r="E183" s="40" t="s">
        <v>293</v>
      </c>
      <c r="F183" s="16"/>
    </row>
    <row r="184" spans="2:6" ht="11.25">
      <c r="B184" s="22"/>
      <c r="C184" s="53"/>
      <c r="D184" s="59">
        <v>4300</v>
      </c>
      <c r="E184" s="40" t="s">
        <v>300</v>
      </c>
      <c r="F184" s="16"/>
    </row>
    <row r="185" spans="2:6" ht="11.25">
      <c r="B185" s="22"/>
      <c r="C185" s="53"/>
      <c r="D185" s="59"/>
      <c r="E185" s="40"/>
      <c r="F185" s="16"/>
    </row>
    <row r="186" spans="2:6" ht="12">
      <c r="B186" s="18">
        <v>900</v>
      </c>
      <c r="C186" s="52"/>
      <c r="D186" s="61"/>
      <c r="E186" s="18" t="s">
        <v>194</v>
      </c>
      <c r="F186" s="20">
        <f>SUM(F187,F190,F193,F197)</f>
        <v>2286560</v>
      </c>
    </row>
    <row r="187" spans="2:6" ht="11.25">
      <c r="B187" s="22"/>
      <c r="C187" s="53">
        <v>90003</v>
      </c>
      <c r="D187" s="59"/>
      <c r="E187" s="11" t="s">
        <v>294</v>
      </c>
      <c r="F187" s="16">
        <v>585000</v>
      </c>
    </row>
    <row r="188" spans="2:6" ht="11.25">
      <c r="B188" s="22"/>
      <c r="C188" s="53"/>
      <c r="D188" s="59">
        <v>4300</v>
      </c>
      <c r="E188" s="11" t="s">
        <v>300</v>
      </c>
      <c r="F188" s="16"/>
    </row>
    <row r="189" spans="2:6" ht="11.25">
      <c r="B189" s="22"/>
      <c r="C189" s="53"/>
      <c r="D189" s="59"/>
      <c r="E189" s="11"/>
      <c r="F189" s="65"/>
    </row>
    <row r="190" spans="2:6" ht="11.25">
      <c r="B190" s="22"/>
      <c r="C190" s="53">
        <v>90004</v>
      </c>
      <c r="D190" s="59"/>
      <c r="E190" s="11" t="s">
        <v>295</v>
      </c>
      <c r="F190" s="97">
        <f>SUM(F191)</f>
        <v>380000</v>
      </c>
    </row>
    <row r="191" spans="2:6" ht="11.25">
      <c r="B191" s="22"/>
      <c r="C191" s="53"/>
      <c r="D191" s="59">
        <v>4300</v>
      </c>
      <c r="E191" s="11" t="s">
        <v>300</v>
      </c>
      <c r="F191" s="65">
        <v>380000</v>
      </c>
    </row>
    <row r="192" spans="2:6" ht="11.25">
      <c r="B192" s="22"/>
      <c r="C192" s="53"/>
      <c r="D192" s="59"/>
      <c r="E192" s="11"/>
      <c r="F192" s="65"/>
    </row>
    <row r="193" spans="2:6" ht="11.25">
      <c r="B193" s="22"/>
      <c r="C193" s="53">
        <v>90015</v>
      </c>
      <c r="D193" s="59"/>
      <c r="E193" s="11" t="s">
        <v>296</v>
      </c>
      <c r="F193" s="97">
        <f>SUM(F194:F195)</f>
        <v>850000</v>
      </c>
    </row>
    <row r="194" spans="2:6" ht="11.25">
      <c r="B194" s="22"/>
      <c r="C194" s="53"/>
      <c r="D194" s="59">
        <v>4260</v>
      </c>
      <c r="E194" s="11" t="s">
        <v>305</v>
      </c>
      <c r="F194" s="65">
        <v>600000</v>
      </c>
    </row>
    <row r="195" spans="2:6" ht="11.25">
      <c r="B195" s="22"/>
      <c r="C195" s="53"/>
      <c r="D195" s="59">
        <v>4270</v>
      </c>
      <c r="E195" s="11" t="s">
        <v>337</v>
      </c>
      <c r="F195" s="65">
        <v>250000</v>
      </c>
    </row>
    <row r="196" spans="2:6" ht="11.25">
      <c r="B196" s="23"/>
      <c r="C196" s="54"/>
      <c r="D196" s="60"/>
      <c r="E196" s="8"/>
      <c r="F196" s="67"/>
    </row>
    <row r="197" spans="2:6" ht="11.25">
      <c r="B197" s="167"/>
      <c r="C197" s="168">
        <v>90095</v>
      </c>
      <c r="D197" s="169"/>
      <c r="E197" s="170" t="s">
        <v>6</v>
      </c>
      <c r="F197" s="171">
        <f>SUM(F198:F207)</f>
        <v>471560</v>
      </c>
    </row>
    <row r="198" spans="2:6" ht="11.25">
      <c r="B198" s="22"/>
      <c r="C198" s="53"/>
      <c r="D198" s="153" t="s">
        <v>415</v>
      </c>
      <c r="E198" s="11" t="s">
        <v>330</v>
      </c>
      <c r="F198" s="65">
        <v>2500</v>
      </c>
    </row>
    <row r="199" spans="2:6" ht="11.25">
      <c r="B199" s="22"/>
      <c r="C199" s="53"/>
      <c r="D199" s="153" t="s">
        <v>421</v>
      </c>
      <c r="E199" s="11" t="s">
        <v>329</v>
      </c>
      <c r="F199" s="65">
        <v>20000</v>
      </c>
    </row>
    <row r="200" spans="2:6" ht="11.25">
      <c r="B200" s="22"/>
      <c r="C200" s="53"/>
      <c r="D200" s="153" t="s">
        <v>409</v>
      </c>
      <c r="E200" s="11" t="s">
        <v>300</v>
      </c>
      <c r="F200" s="65">
        <v>249100</v>
      </c>
    </row>
    <row r="201" spans="2:6" ht="11.25">
      <c r="B201" s="22"/>
      <c r="C201" s="53"/>
      <c r="D201" s="59"/>
      <c r="E201" s="22" t="s">
        <v>328</v>
      </c>
      <c r="F201" s="65"/>
    </row>
    <row r="202" spans="2:6" ht="11.25">
      <c r="B202" s="22"/>
      <c r="C202" s="53"/>
      <c r="D202" s="153" t="s">
        <v>416</v>
      </c>
      <c r="E202" s="47" t="s">
        <v>331</v>
      </c>
      <c r="F202" s="65">
        <v>1960</v>
      </c>
    </row>
    <row r="203" spans="2:6" ht="11.25">
      <c r="B203" s="22"/>
      <c r="C203" s="53"/>
      <c r="D203" s="153" t="s">
        <v>410</v>
      </c>
      <c r="E203" s="11" t="s">
        <v>300</v>
      </c>
      <c r="F203" s="65">
        <v>6000</v>
      </c>
    </row>
    <row r="204" spans="2:7" ht="11.25">
      <c r="B204" s="22"/>
      <c r="C204" s="53"/>
      <c r="D204" s="59"/>
      <c r="E204" s="11"/>
      <c r="F204" s="65"/>
      <c r="G204" s="159"/>
    </row>
    <row r="205" spans="2:6" ht="11.25">
      <c r="B205" s="22"/>
      <c r="C205" s="53"/>
      <c r="D205" s="152" t="s">
        <v>422</v>
      </c>
      <c r="E205" s="11" t="s">
        <v>430</v>
      </c>
      <c r="F205" s="65">
        <v>94500</v>
      </c>
    </row>
    <row r="206" spans="2:6" ht="11.25">
      <c r="B206" s="22"/>
      <c r="C206" s="53"/>
      <c r="D206" s="153" t="s">
        <v>423</v>
      </c>
      <c r="E206" s="11" t="s">
        <v>431</v>
      </c>
      <c r="F206" s="65">
        <v>7500</v>
      </c>
    </row>
    <row r="207" spans="2:6" ht="11.25">
      <c r="B207" s="22"/>
      <c r="C207" s="53"/>
      <c r="D207" s="153" t="s">
        <v>424</v>
      </c>
      <c r="E207" s="11" t="s">
        <v>432</v>
      </c>
      <c r="F207" s="65">
        <v>90000</v>
      </c>
    </row>
    <row r="208" spans="2:6" ht="11.25">
      <c r="B208" s="23"/>
      <c r="C208" s="54"/>
      <c r="D208" s="60"/>
      <c r="E208" s="8"/>
      <c r="F208" s="67"/>
    </row>
    <row r="209" spans="2:6" ht="12">
      <c r="B209" s="18">
        <v>921</v>
      </c>
      <c r="C209" s="52"/>
      <c r="D209" s="61"/>
      <c r="E209" s="18" t="s">
        <v>195</v>
      </c>
      <c r="F209" s="20">
        <f>SUM(F210,F216,F218,F222)</f>
        <v>962060</v>
      </c>
    </row>
    <row r="210" spans="2:6" ht="11.25">
      <c r="B210" s="47"/>
      <c r="C210" s="53">
        <v>92109</v>
      </c>
      <c r="D210" s="59"/>
      <c r="E210" s="11" t="s">
        <v>433</v>
      </c>
      <c r="F210" s="16">
        <f>SUM(F211:F214)</f>
        <v>513260</v>
      </c>
    </row>
    <row r="211" spans="2:6" ht="11.25">
      <c r="B211" s="47"/>
      <c r="C211" s="53"/>
      <c r="D211" s="59">
        <v>2550</v>
      </c>
      <c r="E211" s="11" t="s">
        <v>332</v>
      </c>
      <c r="F211" s="95">
        <v>500000</v>
      </c>
    </row>
    <row r="212" spans="2:6" ht="11.25">
      <c r="B212" s="47"/>
      <c r="C212" s="53"/>
      <c r="D212" s="59">
        <v>4210</v>
      </c>
      <c r="E212" s="11" t="s">
        <v>304</v>
      </c>
      <c r="F212" s="95">
        <v>3260</v>
      </c>
    </row>
    <row r="213" spans="2:6" ht="11.25">
      <c r="B213" s="47"/>
      <c r="C213" s="53"/>
      <c r="D213" s="59">
        <v>4260</v>
      </c>
      <c r="E213" s="11" t="s">
        <v>334</v>
      </c>
      <c r="F213" s="95">
        <v>5000</v>
      </c>
    </row>
    <row r="214" spans="2:6" ht="11.25">
      <c r="B214" s="47"/>
      <c r="C214" s="53"/>
      <c r="D214" s="59">
        <v>4300</v>
      </c>
      <c r="E214" s="11" t="s">
        <v>300</v>
      </c>
      <c r="F214" s="95">
        <v>5000</v>
      </c>
    </row>
    <row r="215" spans="2:6" ht="11.25">
      <c r="B215" s="47"/>
      <c r="C215" s="53"/>
      <c r="D215" s="59"/>
      <c r="E215" s="11"/>
      <c r="F215" s="73"/>
    </row>
    <row r="216" spans="2:6" ht="11.25">
      <c r="B216" s="47"/>
      <c r="C216" s="53">
        <v>92116</v>
      </c>
      <c r="D216" s="59">
        <v>2550</v>
      </c>
      <c r="E216" s="11" t="s">
        <v>297</v>
      </c>
      <c r="F216" s="97">
        <v>390000</v>
      </c>
    </row>
    <row r="217" spans="2:6" ht="11.25">
      <c r="B217" s="47"/>
      <c r="C217" s="53"/>
      <c r="D217" s="59"/>
      <c r="E217" s="11"/>
      <c r="F217" s="73"/>
    </row>
    <row r="218" spans="2:6" ht="11.25">
      <c r="B218" s="47"/>
      <c r="C218" s="53">
        <v>92120</v>
      </c>
      <c r="D218" s="59"/>
      <c r="E218" s="11" t="s">
        <v>298</v>
      </c>
      <c r="F218" s="97">
        <f>SUM(F219:F220)</f>
        <v>48800</v>
      </c>
    </row>
    <row r="219" spans="2:6" ht="11.25">
      <c r="B219" s="47"/>
      <c r="C219" s="53"/>
      <c r="D219" s="59">
        <v>2580</v>
      </c>
      <c r="E219" s="11" t="s">
        <v>150</v>
      </c>
      <c r="F219" s="73">
        <v>29000</v>
      </c>
    </row>
    <row r="220" spans="2:6" ht="11.25">
      <c r="B220" s="47"/>
      <c r="C220" s="53"/>
      <c r="D220" s="59">
        <v>6050</v>
      </c>
      <c r="E220" s="11" t="s">
        <v>425</v>
      </c>
      <c r="F220" s="73">
        <v>19800</v>
      </c>
    </row>
    <row r="221" spans="2:6" ht="11.25">
      <c r="B221" s="47"/>
      <c r="C221" s="53"/>
      <c r="D221" s="59"/>
      <c r="E221" s="11"/>
      <c r="F221" s="73"/>
    </row>
    <row r="222" spans="2:6" ht="11.25">
      <c r="B222" s="47"/>
      <c r="C222" s="53">
        <v>92195</v>
      </c>
      <c r="D222" s="59"/>
      <c r="E222" s="11" t="s">
        <v>6</v>
      </c>
      <c r="F222" s="97">
        <f>SUM(F223:F224)</f>
        <v>10000</v>
      </c>
    </row>
    <row r="223" spans="2:6" ht="11.25">
      <c r="B223" s="47"/>
      <c r="C223" s="53"/>
      <c r="D223" s="59">
        <v>4210</v>
      </c>
      <c r="E223" s="11" t="s">
        <v>304</v>
      </c>
      <c r="F223" s="73">
        <v>3000</v>
      </c>
    </row>
    <row r="224" spans="2:6" ht="11.25">
      <c r="B224" s="47"/>
      <c r="C224" s="53"/>
      <c r="D224" s="59">
        <v>4300</v>
      </c>
      <c r="E224" s="11" t="s">
        <v>300</v>
      </c>
      <c r="F224" s="73">
        <v>7000</v>
      </c>
    </row>
    <row r="225" spans="2:6" ht="11.25">
      <c r="B225" s="47"/>
      <c r="C225" s="53"/>
      <c r="D225" s="59"/>
      <c r="E225" s="11"/>
      <c r="F225" s="73"/>
    </row>
    <row r="226" spans="2:7" ht="12">
      <c r="B226" s="18">
        <v>926</v>
      </c>
      <c r="C226" s="52"/>
      <c r="D226" s="61"/>
      <c r="E226" s="18" t="s">
        <v>61</v>
      </c>
      <c r="F226" s="20">
        <f>SUM(F227)</f>
        <v>856000</v>
      </c>
      <c r="G226" s="159"/>
    </row>
    <row r="227" spans="2:6" ht="11.25">
      <c r="B227" s="47"/>
      <c r="C227" s="53">
        <v>92695</v>
      </c>
      <c r="D227" s="59"/>
      <c r="E227" s="11" t="s">
        <v>6</v>
      </c>
      <c r="F227" s="97">
        <f>SUM(F228:F232)</f>
        <v>856000</v>
      </c>
    </row>
    <row r="228" spans="2:6" ht="11.25">
      <c r="B228" s="47"/>
      <c r="C228" s="53"/>
      <c r="D228" s="59">
        <v>2850</v>
      </c>
      <c r="E228" s="11" t="s">
        <v>333</v>
      </c>
      <c r="F228" s="73">
        <v>145000</v>
      </c>
    </row>
    <row r="229" spans="2:6" ht="11.25">
      <c r="B229" s="47"/>
      <c r="C229" s="53"/>
      <c r="D229" s="153" t="s">
        <v>426</v>
      </c>
      <c r="E229" s="11" t="s">
        <v>351</v>
      </c>
      <c r="F229" s="73">
        <v>8000</v>
      </c>
    </row>
    <row r="230" spans="2:6" ht="11.25">
      <c r="B230" s="47"/>
      <c r="C230" s="53"/>
      <c r="D230" s="153" t="s">
        <v>416</v>
      </c>
      <c r="E230" s="11" t="s">
        <v>350</v>
      </c>
      <c r="F230" s="73">
        <v>5000</v>
      </c>
    </row>
    <row r="231" spans="2:6" ht="11.25">
      <c r="B231" s="47"/>
      <c r="C231" s="53"/>
      <c r="D231" s="153" t="s">
        <v>428</v>
      </c>
      <c r="E231" s="11" t="s">
        <v>429</v>
      </c>
      <c r="F231" s="73">
        <v>11000</v>
      </c>
    </row>
    <row r="232" spans="2:6" ht="11.25">
      <c r="B232" s="47"/>
      <c r="C232" s="53"/>
      <c r="D232" s="153" t="s">
        <v>427</v>
      </c>
      <c r="E232" s="11" t="s">
        <v>148</v>
      </c>
      <c r="F232" s="73">
        <v>687000</v>
      </c>
    </row>
    <row r="233" spans="2:6" ht="11.25">
      <c r="B233" s="47"/>
      <c r="C233" s="53"/>
      <c r="D233" s="59"/>
      <c r="E233" s="11"/>
      <c r="F233" s="73"/>
    </row>
    <row r="234" spans="2:6" ht="12.75">
      <c r="B234" s="113"/>
      <c r="C234" s="114"/>
      <c r="D234" s="115"/>
      <c r="E234" s="116" t="s">
        <v>175</v>
      </c>
      <c r="F234" s="117">
        <f>SUM(F237:F241)</f>
        <v>6540335</v>
      </c>
    </row>
    <row r="235" spans="2:6" ht="11.25">
      <c r="B235" s="47"/>
      <c r="C235" s="53"/>
      <c r="D235" s="59"/>
      <c r="E235" s="22"/>
      <c r="F235" s="73"/>
    </row>
    <row r="236" spans="2:6" ht="12">
      <c r="B236" s="18">
        <v>801</v>
      </c>
      <c r="C236" s="52"/>
      <c r="D236" s="61"/>
      <c r="E236" s="18" t="s">
        <v>15</v>
      </c>
      <c r="F236" s="20">
        <f>SUM(F237:F239)</f>
        <v>6347300</v>
      </c>
    </row>
    <row r="237" spans="2:6" ht="12">
      <c r="B237" s="104"/>
      <c r="C237" s="122">
        <v>80101</v>
      </c>
      <c r="D237" s="139"/>
      <c r="E237" s="123" t="s">
        <v>16</v>
      </c>
      <c r="F237" s="110">
        <f>SUM(F246,F279,F312,F345,F378,F412,)</f>
        <v>6120000</v>
      </c>
    </row>
    <row r="238" spans="2:6" ht="12">
      <c r="B238" s="104"/>
      <c r="C238" s="122">
        <v>80104</v>
      </c>
      <c r="D238" s="120"/>
      <c r="E238" s="123" t="s">
        <v>54</v>
      </c>
      <c r="F238" s="110">
        <f>SUM(F330,F363,F396,F430,)</f>
        <v>197000</v>
      </c>
    </row>
    <row r="239" spans="2:6" ht="12">
      <c r="B239" s="104"/>
      <c r="C239" s="122">
        <v>80146</v>
      </c>
      <c r="D239" s="120"/>
      <c r="E239" s="123" t="s">
        <v>444</v>
      </c>
      <c r="F239" s="110">
        <f>SUM(F261,F294,F327,F360,F393,F427,)</f>
        <v>30300</v>
      </c>
    </row>
    <row r="240" spans="2:7" ht="12">
      <c r="B240" s="155">
        <v>854</v>
      </c>
      <c r="C240" s="163">
        <v>85401</v>
      </c>
      <c r="D240" s="164"/>
      <c r="E240" s="155" t="s">
        <v>176</v>
      </c>
      <c r="F240" s="165">
        <f>SUM(F264,F297,)</f>
        <v>183035</v>
      </c>
      <c r="G240" s="159"/>
    </row>
    <row r="241" spans="2:6" ht="12">
      <c r="B241" s="155">
        <v>851</v>
      </c>
      <c r="C241" s="163">
        <v>85154</v>
      </c>
      <c r="D241" s="164"/>
      <c r="E241" s="155" t="s">
        <v>59</v>
      </c>
      <c r="F241" s="165">
        <f>SUM(F272,F305,F338,F371,F405,F439,)</f>
        <v>10000</v>
      </c>
    </row>
    <row r="242" spans="2:6" ht="12">
      <c r="B242" s="104"/>
      <c r="C242" s="122"/>
      <c r="D242" s="120"/>
      <c r="E242" s="123" t="s">
        <v>146</v>
      </c>
      <c r="F242" s="110"/>
    </row>
    <row r="243" spans="2:6" s="118" customFormat="1" ht="12">
      <c r="B243" s="104"/>
      <c r="C243" s="119"/>
      <c r="D243" s="120"/>
      <c r="E243" s="105"/>
      <c r="F243" s="121"/>
    </row>
    <row r="244" spans="2:6" ht="11.25">
      <c r="B244" s="22"/>
      <c r="C244" s="1"/>
      <c r="D244" s="59"/>
      <c r="E244" s="154" t="s">
        <v>152</v>
      </c>
      <c r="F244" s="97">
        <f>SUM(F246,F261,F264,F272,)</f>
        <v>2618030</v>
      </c>
    </row>
    <row r="245" spans="2:6" ht="11.25">
      <c r="B245" s="22"/>
      <c r="C245" s="53"/>
      <c r="D245" s="59"/>
      <c r="E245" s="11" t="s">
        <v>153</v>
      </c>
      <c r="F245" s="65"/>
    </row>
    <row r="246" spans="2:6" ht="11.25">
      <c r="B246" s="22"/>
      <c r="C246" s="53">
        <v>80101</v>
      </c>
      <c r="D246" s="59"/>
      <c r="E246" s="22" t="s">
        <v>349</v>
      </c>
      <c r="F246" s="97">
        <f>SUM(F247:F259)</f>
        <v>2531622</v>
      </c>
    </row>
    <row r="247" spans="2:6" ht="11.25">
      <c r="B247" s="22"/>
      <c r="C247" s="53"/>
      <c r="D247" s="59">
        <v>3020</v>
      </c>
      <c r="E247" s="47" t="s">
        <v>161</v>
      </c>
      <c r="F247" s="73">
        <v>10400</v>
      </c>
    </row>
    <row r="248" spans="2:6" ht="11.25">
      <c r="B248" s="22"/>
      <c r="C248" s="53"/>
      <c r="D248" s="59">
        <v>4010</v>
      </c>
      <c r="E248" s="47" t="s">
        <v>159</v>
      </c>
      <c r="F248" s="73">
        <v>1665700</v>
      </c>
    </row>
    <row r="249" spans="2:6" ht="11.25">
      <c r="B249" s="22"/>
      <c r="C249" s="53"/>
      <c r="D249" s="59">
        <v>4040</v>
      </c>
      <c r="E249" s="47" t="s">
        <v>160</v>
      </c>
      <c r="F249" s="73">
        <v>109827</v>
      </c>
    </row>
    <row r="250" spans="2:6" ht="11.25">
      <c r="B250" s="22"/>
      <c r="C250" s="53"/>
      <c r="D250" s="59">
        <v>4110</v>
      </c>
      <c r="E250" s="47" t="s">
        <v>162</v>
      </c>
      <c r="F250" s="73">
        <v>312622</v>
      </c>
    </row>
    <row r="251" spans="2:6" ht="11.25">
      <c r="B251" s="22"/>
      <c r="C251" s="53"/>
      <c r="D251" s="59">
        <v>4120</v>
      </c>
      <c r="E251" s="47" t="s">
        <v>335</v>
      </c>
      <c r="F251" s="73">
        <v>42900</v>
      </c>
    </row>
    <row r="252" spans="2:6" ht="11.25">
      <c r="B252" s="22"/>
      <c r="C252" s="53"/>
      <c r="D252" s="59">
        <v>4210</v>
      </c>
      <c r="E252" s="47" t="s">
        <v>301</v>
      </c>
      <c r="F252" s="73">
        <v>17000</v>
      </c>
    </row>
    <row r="253" spans="2:6" ht="11.25">
      <c r="B253" s="22"/>
      <c r="C253" s="53"/>
      <c r="D253" s="59">
        <v>4240</v>
      </c>
      <c r="E253" s="47" t="s">
        <v>336</v>
      </c>
      <c r="F253" s="73">
        <v>1000</v>
      </c>
    </row>
    <row r="254" spans="2:6" ht="11.25">
      <c r="B254" s="22"/>
      <c r="C254" s="53"/>
      <c r="D254" s="59">
        <v>4260</v>
      </c>
      <c r="E254" s="47" t="s">
        <v>305</v>
      </c>
      <c r="F254" s="65">
        <v>190000</v>
      </c>
    </row>
    <row r="255" spans="2:6" ht="11.25">
      <c r="B255" s="22"/>
      <c r="C255" s="53"/>
      <c r="D255" s="59">
        <v>4270</v>
      </c>
      <c r="E255" s="47" t="s">
        <v>337</v>
      </c>
      <c r="F255" s="65">
        <v>50000</v>
      </c>
    </row>
    <row r="256" spans="2:6" ht="11.25">
      <c r="B256" s="22"/>
      <c r="C256" s="53"/>
      <c r="D256" s="59">
        <v>4300</v>
      </c>
      <c r="E256" s="47" t="s">
        <v>300</v>
      </c>
      <c r="F256" s="65">
        <v>21000</v>
      </c>
    </row>
    <row r="257" spans="2:6" ht="11.25">
      <c r="B257" s="22"/>
      <c r="C257" s="53"/>
      <c r="D257" s="59">
        <v>4410</v>
      </c>
      <c r="E257" s="47" t="s">
        <v>308</v>
      </c>
      <c r="F257" s="65">
        <v>1000</v>
      </c>
    </row>
    <row r="258" spans="2:6" ht="11.25">
      <c r="B258" s="22"/>
      <c r="C258" s="53"/>
      <c r="D258" s="59">
        <v>4430</v>
      </c>
      <c r="E258" s="47" t="s">
        <v>183</v>
      </c>
      <c r="F258" s="65">
        <v>2500</v>
      </c>
    </row>
    <row r="259" spans="2:6" ht="11.25">
      <c r="B259" s="22"/>
      <c r="C259" s="53"/>
      <c r="D259" s="59">
        <v>4440</v>
      </c>
      <c r="E259" s="47" t="s">
        <v>338</v>
      </c>
      <c r="F259" s="65">
        <v>107673</v>
      </c>
    </row>
    <row r="260" spans="2:6" ht="11.25">
      <c r="B260" s="22"/>
      <c r="C260" s="53"/>
      <c r="D260" s="59"/>
      <c r="E260" s="47"/>
      <c r="F260" s="65"/>
    </row>
    <row r="261" spans="2:6" ht="12">
      <c r="B261" s="22"/>
      <c r="C261" s="122">
        <v>80146</v>
      </c>
      <c r="D261" s="120"/>
      <c r="E261" s="123" t="s">
        <v>444</v>
      </c>
      <c r="F261" s="97">
        <v>12500</v>
      </c>
    </row>
    <row r="262" spans="2:6" ht="11.25">
      <c r="B262" s="22"/>
      <c r="C262" s="53"/>
      <c r="D262" s="59">
        <v>4300</v>
      </c>
      <c r="E262" s="47" t="s">
        <v>300</v>
      </c>
      <c r="F262" s="65"/>
    </row>
    <row r="263" spans="2:6" ht="11.25">
      <c r="B263" s="23"/>
      <c r="C263" s="54"/>
      <c r="D263" s="60"/>
      <c r="E263" s="4"/>
      <c r="F263" s="67"/>
    </row>
    <row r="264" spans="2:6" ht="11.25">
      <c r="B264" s="174">
        <v>854</v>
      </c>
      <c r="C264" s="175">
        <v>85401</v>
      </c>
      <c r="D264" s="176"/>
      <c r="E264" s="174" t="s">
        <v>435</v>
      </c>
      <c r="F264" s="177">
        <f>SUM(F265:F270)</f>
        <v>70908</v>
      </c>
    </row>
    <row r="265" spans="2:6" ht="11.25">
      <c r="B265" s="22"/>
      <c r="C265" s="53"/>
      <c r="D265" s="59">
        <v>3020</v>
      </c>
      <c r="E265" s="47" t="s">
        <v>161</v>
      </c>
      <c r="F265" s="73">
        <v>100</v>
      </c>
    </row>
    <row r="266" spans="2:6" ht="11.25">
      <c r="B266" s="22"/>
      <c r="C266" s="53"/>
      <c r="D266" s="59">
        <v>4010</v>
      </c>
      <c r="E266" s="47" t="s">
        <v>159</v>
      </c>
      <c r="F266" s="65">
        <v>52587</v>
      </c>
    </row>
    <row r="267" spans="2:6" ht="11.25">
      <c r="B267" s="22"/>
      <c r="C267" s="53"/>
      <c r="D267" s="59">
        <v>4040</v>
      </c>
      <c r="E267" s="47" t="s">
        <v>160</v>
      </c>
      <c r="F267" s="65">
        <v>4020</v>
      </c>
    </row>
    <row r="268" spans="2:6" ht="11.25">
      <c r="B268" s="22"/>
      <c r="C268" s="53"/>
      <c r="D268" s="59">
        <v>4110</v>
      </c>
      <c r="E268" s="47" t="s">
        <v>162</v>
      </c>
      <c r="F268" s="65">
        <v>9500</v>
      </c>
    </row>
    <row r="269" spans="2:6" ht="11.25">
      <c r="B269" s="22"/>
      <c r="C269" s="53"/>
      <c r="D269" s="59">
        <v>4120</v>
      </c>
      <c r="E269" s="47" t="s">
        <v>163</v>
      </c>
      <c r="F269" s="65">
        <v>1300</v>
      </c>
    </row>
    <row r="270" spans="2:6" ht="11.25">
      <c r="B270" s="22"/>
      <c r="C270" s="53"/>
      <c r="D270" s="59">
        <v>4440</v>
      </c>
      <c r="E270" s="47" t="s">
        <v>164</v>
      </c>
      <c r="F270" s="65">
        <v>3401</v>
      </c>
    </row>
    <row r="271" spans="2:6" ht="11.25">
      <c r="B271" s="23"/>
      <c r="C271" s="54"/>
      <c r="D271" s="60"/>
      <c r="E271" s="4"/>
      <c r="F271" s="67"/>
    </row>
    <row r="272" spans="2:6" ht="11.25">
      <c r="B272" s="155">
        <v>851</v>
      </c>
      <c r="C272" s="156">
        <v>85154</v>
      </c>
      <c r="D272" s="157"/>
      <c r="E272" s="155" t="s">
        <v>354</v>
      </c>
      <c r="F272" s="158">
        <v>3000</v>
      </c>
    </row>
    <row r="273" spans="2:6" ht="11.25">
      <c r="B273" s="22"/>
      <c r="C273" s="53"/>
      <c r="D273" s="59"/>
      <c r="E273" s="140" t="s">
        <v>355</v>
      </c>
      <c r="F273" s="97"/>
    </row>
    <row r="274" spans="2:6" ht="11.25">
      <c r="B274" s="22"/>
      <c r="C274" s="53"/>
      <c r="D274" s="59"/>
      <c r="E274" s="22" t="s">
        <v>356</v>
      </c>
      <c r="F274" s="97"/>
    </row>
    <row r="275" spans="2:6" ht="11.25">
      <c r="B275" s="22"/>
      <c r="C275" s="53"/>
      <c r="D275" s="59">
        <v>4210</v>
      </c>
      <c r="E275" s="47" t="s">
        <v>301</v>
      </c>
      <c r="F275" s="65"/>
    </row>
    <row r="276" spans="2:6" ht="11.25">
      <c r="B276" s="22"/>
      <c r="C276" s="53"/>
      <c r="D276" s="59"/>
      <c r="E276" s="22"/>
      <c r="F276" s="65"/>
    </row>
    <row r="277" spans="2:6" ht="11.25">
      <c r="B277" s="22"/>
      <c r="C277" s="53"/>
      <c r="D277" s="59"/>
      <c r="E277" s="22" t="s">
        <v>155</v>
      </c>
      <c r="F277" s="97">
        <f>SUM(F279,F294,F297,F305,)</f>
        <v>1456988</v>
      </c>
    </row>
    <row r="278" spans="2:6" ht="11.25">
      <c r="B278" s="22"/>
      <c r="C278" s="53"/>
      <c r="D278" s="59"/>
      <c r="E278" s="47" t="s">
        <v>154</v>
      </c>
      <c r="F278" s="65"/>
    </row>
    <row r="279" spans="2:6" ht="11.25">
      <c r="B279" s="22"/>
      <c r="C279" s="53">
        <v>80101</v>
      </c>
      <c r="D279" s="59"/>
      <c r="E279" s="22" t="s">
        <v>349</v>
      </c>
      <c r="F279" s="97">
        <f>SUM(F280:F292)</f>
        <v>1335361</v>
      </c>
    </row>
    <row r="280" spans="2:6" ht="11.25">
      <c r="B280" s="22"/>
      <c r="C280" s="53"/>
      <c r="D280" s="59">
        <v>3020</v>
      </c>
      <c r="E280" s="47" t="s">
        <v>161</v>
      </c>
      <c r="F280" s="65">
        <v>5900</v>
      </c>
    </row>
    <row r="281" spans="2:6" ht="11.25">
      <c r="B281" s="22"/>
      <c r="C281" s="53"/>
      <c r="D281" s="59">
        <v>4010</v>
      </c>
      <c r="E281" s="47" t="s">
        <v>159</v>
      </c>
      <c r="F281" s="65">
        <v>828800</v>
      </c>
    </row>
    <row r="282" spans="2:6" ht="11.25">
      <c r="B282" s="22"/>
      <c r="C282" s="53"/>
      <c r="D282" s="59">
        <v>4040</v>
      </c>
      <c r="E282" s="47" t="s">
        <v>160</v>
      </c>
      <c r="F282" s="65">
        <v>63854</v>
      </c>
    </row>
    <row r="283" spans="2:6" ht="11.25">
      <c r="B283" s="22"/>
      <c r="C283" s="53"/>
      <c r="D283" s="59">
        <v>4110</v>
      </c>
      <c r="E283" s="47" t="s">
        <v>162</v>
      </c>
      <c r="F283" s="65">
        <v>160400</v>
      </c>
    </row>
    <row r="284" spans="2:6" ht="11.25">
      <c r="B284" s="22"/>
      <c r="C284" s="53"/>
      <c r="D284" s="59">
        <v>4120</v>
      </c>
      <c r="E284" s="47" t="s">
        <v>335</v>
      </c>
      <c r="F284" s="65">
        <v>22000</v>
      </c>
    </row>
    <row r="285" spans="2:6" ht="11.25">
      <c r="B285" s="22"/>
      <c r="C285" s="53"/>
      <c r="D285" s="59">
        <v>4210</v>
      </c>
      <c r="E285" s="47" t="s">
        <v>301</v>
      </c>
      <c r="F285" s="65">
        <v>8000</v>
      </c>
    </row>
    <row r="286" spans="2:6" ht="11.25">
      <c r="B286" s="22"/>
      <c r="C286" s="53"/>
      <c r="D286" s="59">
        <v>4240</v>
      </c>
      <c r="E286" s="47" t="s">
        <v>336</v>
      </c>
      <c r="F286" s="65">
        <v>1000</v>
      </c>
    </row>
    <row r="287" spans="2:6" ht="11.25">
      <c r="B287" s="22"/>
      <c r="C287" s="53"/>
      <c r="D287" s="59">
        <v>4260</v>
      </c>
      <c r="E287" s="47" t="s">
        <v>305</v>
      </c>
      <c r="F287" s="65">
        <v>130000</v>
      </c>
    </row>
    <row r="288" spans="2:6" ht="11.25">
      <c r="B288" s="22"/>
      <c r="C288" s="53"/>
      <c r="D288" s="59">
        <v>4270</v>
      </c>
      <c r="E288" s="47" t="s">
        <v>337</v>
      </c>
      <c r="F288" s="65">
        <v>34000</v>
      </c>
    </row>
    <row r="289" spans="2:6" ht="11.25">
      <c r="B289" s="22"/>
      <c r="C289" s="53"/>
      <c r="D289" s="59">
        <v>4300</v>
      </c>
      <c r="E289" s="47" t="s">
        <v>300</v>
      </c>
      <c r="F289" s="65">
        <v>25000</v>
      </c>
    </row>
    <row r="290" spans="2:6" ht="11.25">
      <c r="B290" s="22"/>
      <c r="C290" s="53"/>
      <c r="D290" s="59">
        <v>4410</v>
      </c>
      <c r="E290" s="47" t="s">
        <v>308</v>
      </c>
      <c r="F290" s="65">
        <v>1000</v>
      </c>
    </row>
    <row r="291" spans="2:6" ht="11.25">
      <c r="B291" s="22"/>
      <c r="C291" s="53"/>
      <c r="D291" s="59">
        <v>4430</v>
      </c>
      <c r="E291" s="47" t="s">
        <v>183</v>
      </c>
      <c r="F291" s="65">
        <v>2000</v>
      </c>
    </row>
    <row r="292" spans="2:6" ht="11.25">
      <c r="B292" s="22"/>
      <c r="C292" s="53"/>
      <c r="D292" s="59">
        <v>4440</v>
      </c>
      <c r="E292" s="47" t="s">
        <v>338</v>
      </c>
      <c r="F292" s="65">
        <v>53407</v>
      </c>
    </row>
    <row r="293" spans="2:6" ht="11.25">
      <c r="B293" s="22"/>
      <c r="C293" s="53"/>
      <c r="D293" s="59"/>
      <c r="E293" s="47"/>
      <c r="F293" s="65"/>
    </row>
    <row r="294" spans="2:6" ht="12">
      <c r="B294" s="22"/>
      <c r="C294" s="122">
        <v>80146</v>
      </c>
      <c r="D294" s="120"/>
      <c r="E294" s="123" t="s">
        <v>444</v>
      </c>
      <c r="F294" s="97">
        <v>6500</v>
      </c>
    </row>
    <row r="295" spans="2:6" ht="11.25">
      <c r="B295" s="22"/>
      <c r="C295" s="53"/>
      <c r="D295" s="59">
        <v>4300</v>
      </c>
      <c r="E295" s="47" t="s">
        <v>300</v>
      </c>
      <c r="F295" s="65"/>
    </row>
    <row r="296" spans="2:6" ht="11.25">
      <c r="B296" s="22"/>
      <c r="C296" s="53"/>
      <c r="D296" s="59"/>
      <c r="E296" s="47"/>
      <c r="F296" s="65"/>
    </row>
    <row r="297" spans="2:6" ht="11.25">
      <c r="B297" s="155">
        <v>854</v>
      </c>
      <c r="C297" s="156">
        <v>85401</v>
      </c>
      <c r="D297" s="157"/>
      <c r="E297" s="155" t="s">
        <v>434</v>
      </c>
      <c r="F297" s="158">
        <f>SUM(F298:F303)</f>
        <v>112127</v>
      </c>
    </row>
    <row r="298" spans="2:6" ht="11.25">
      <c r="B298" s="22"/>
      <c r="C298" s="53"/>
      <c r="D298" s="59">
        <v>3020</v>
      </c>
      <c r="E298" s="47" t="s">
        <v>161</v>
      </c>
      <c r="F298" s="73">
        <v>649</v>
      </c>
    </row>
    <row r="299" spans="2:6" ht="11.25">
      <c r="B299" s="22"/>
      <c r="C299" s="56"/>
      <c r="D299" s="59">
        <v>4010</v>
      </c>
      <c r="E299" s="47" t="s">
        <v>159</v>
      </c>
      <c r="F299" s="65">
        <v>82500</v>
      </c>
    </row>
    <row r="300" spans="2:6" ht="11.25">
      <c r="B300" s="22"/>
      <c r="C300" s="56"/>
      <c r="D300" s="59">
        <v>4040</v>
      </c>
      <c r="E300" s="47" t="s">
        <v>160</v>
      </c>
      <c r="F300" s="65">
        <v>6055</v>
      </c>
    </row>
    <row r="301" spans="2:6" ht="12">
      <c r="B301" s="104"/>
      <c r="C301" s="53"/>
      <c r="D301" s="59">
        <v>4110</v>
      </c>
      <c r="E301" s="47" t="s">
        <v>162</v>
      </c>
      <c r="F301" s="65">
        <v>15800</v>
      </c>
    </row>
    <row r="302" spans="2:6" ht="11.25">
      <c r="B302" s="22"/>
      <c r="C302" s="53"/>
      <c r="D302" s="59">
        <v>4120</v>
      </c>
      <c r="E302" s="47" t="s">
        <v>335</v>
      </c>
      <c r="F302" s="65">
        <v>2200</v>
      </c>
    </row>
    <row r="303" spans="2:6" ht="11.25">
      <c r="B303" s="22"/>
      <c r="C303" s="53"/>
      <c r="D303" s="59">
        <v>4440</v>
      </c>
      <c r="E303" s="47" t="s">
        <v>338</v>
      </c>
      <c r="F303" s="65">
        <v>4923</v>
      </c>
    </row>
    <row r="304" spans="2:6" ht="11.25">
      <c r="B304" s="22"/>
      <c r="C304" s="53"/>
      <c r="D304" s="59"/>
      <c r="E304" s="47"/>
      <c r="F304" s="65"/>
    </row>
    <row r="305" spans="2:6" ht="11.25">
      <c r="B305" s="155">
        <v>851</v>
      </c>
      <c r="C305" s="156">
        <v>85154</v>
      </c>
      <c r="D305" s="157"/>
      <c r="E305" s="155" t="s">
        <v>354</v>
      </c>
      <c r="F305" s="158">
        <v>3000</v>
      </c>
    </row>
    <row r="306" spans="2:6" ht="11.25">
      <c r="B306" s="22"/>
      <c r="C306" s="53"/>
      <c r="D306" s="59"/>
      <c r="E306" s="140" t="s">
        <v>355</v>
      </c>
      <c r="F306" s="97"/>
    </row>
    <row r="307" spans="2:6" ht="11.25">
      <c r="B307" s="22"/>
      <c r="C307" s="53"/>
      <c r="D307" s="59"/>
      <c r="E307" s="22" t="s">
        <v>356</v>
      </c>
      <c r="F307" s="97"/>
    </row>
    <row r="308" spans="2:6" ht="11.25">
      <c r="B308" s="22"/>
      <c r="C308" s="53"/>
      <c r="D308" s="59">
        <v>4210</v>
      </c>
      <c r="E308" s="47" t="s">
        <v>301</v>
      </c>
      <c r="F308" s="65"/>
    </row>
    <row r="309" spans="2:6" ht="11.25">
      <c r="B309" s="22"/>
      <c r="C309" s="53"/>
      <c r="D309" s="59"/>
      <c r="E309" s="47"/>
      <c r="F309" s="65"/>
    </row>
    <row r="310" spans="2:6" ht="11.25">
      <c r="B310" s="22"/>
      <c r="C310" s="1"/>
      <c r="D310" s="59"/>
      <c r="E310" s="22" t="s">
        <v>436</v>
      </c>
      <c r="F310" s="97">
        <f>SUM(F312,F327,F330,F338,)</f>
        <v>517649</v>
      </c>
    </row>
    <row r="311" spans="2:6" ht="11.25">
      <c r="B311" s="22"/>
      <c r="C311" s="53"/>
      <c r="D311" s="59"/>
      <c r="E311" s="47" t="s">
        <v>180</v>
      </c>
      <c r="F311" s="97"/>
    </row>
    <row r="312" spans="2:6" ht="11.25">
      <c r="B312" s="22"/>
      <c r="C312" s="53">
        <v>80101</v>
      </c>
      <c r="D312" s="59"/>
      <c r="E312" s="22" t="s">
        <v>349</v>
      </c>
      <c r="F312" s="97">
        <f>SUM(F313:F325)</f>
        <v>478103</v>
      </c>
    </row>
    <row r="313" spans="2:6" ht="11.25">
      <c r="B313" s="22"/>
      <c r="C313" s="53"/>
      <c r="D313" s="59">
        <v>3020</v>
      </c>
      <c r="E313" s="47" t="s">
        <v>161</v>
      </c>
      <c r="F313" s="65">
        <v>26600</v>
      </c>
    </row>
    <row r="314" spans="2:6" ht="11.25">
      <c r="B314" s="22"/>
      <c r="C314" s="53"/>
      <c r="D314" s="59">
        <v>4010</v>
      </c>
      <c r="E314" s="47" t="s">
        <v>159</v>
      </c>
      <c r="F314" s="65">
        <v>294000</v>
      </c>
    </row>
    <row r="315" spans="2:6" ht="11.25">
      <c r="B315" s="22"/>
      <c r="C315" s="53"/>
      <c r="D315" s="59">
        <v>4040</v>
      </c>
      <c r="E315" s="47" t="s">
        <v>160</v>
      </c>
      <c r="F315" s="65">
        <v>21184</v>
      </c>
    </row>
    <row r="316" spans="2:6" ht="11.25">
      <c r="B316" s="22"/>
      <c r="C316" s="53"/>
      <c r="D316" s="59">
        <v>4110</v>
      </c>
      <c r="E316" s="47" t="s">
        <v>162</v>
      </c>
      <c r="F316" s="65">
        <v>58700</v>
      </c>
    </row>
    <row r="317" spans="2:6" ht="11.25">
      <c r="B317" s="22"/>
      <c r="C317" s="53"/>
      <c r="D317" s="59">
        <v>4120</v>
      </c>
      <c r="E317" s="47" t="s">
        <v>335</v>
      </c>
      <c r="F317" s="65">
        <v>8000</v>
      </c>
    </row>
    <row r="318" spans="2:6" ht="11.25">
      <c r="B318" s="22"/>
      <c r="C318" s="53"/>
      <c r="D318" s="59">
        <v>4210</v>
      </c>
      <c r="E318" s="47" t="s">
        <v>301</v>
      </c>
      <c r="F318" s="65">
        <v>30000</v>
      </c>
    </row>
    <row r="319" spans="2:6" ht="11.25">
      <c r="B319" s="22"/>
      <c r="C319" s="53"/>
      <c r="D319" s="59">
        <v>4240</v>
      </c>
      <c r="E319" s="47" t="s">
        <v>336</v>
      </c>
      <c r="F319" s="65">
        <v>500</v>
      </c>
    </row>
    <row r="320" spans="2:6" ht="11.25">
      <c r="B320" s="22"/>
      <c r="C320" s="53"/>
      <c r="D320" s="59">
        <v>4260</v>
      </c>
      <c r="E320" s="47" t="s">
        <v>305</v>
      </c>
      <c r="F320" s="65">
        <v>8000</v>
      </c>
    </row>
    <row r="321" spans="2:6" ht="11.25">
      <c r="B321" s="22"/>
      <c r="C321" s="53"/>
      <c r="D321" s="59">
        <v>4270</v>
      </c>
      <c r="E321" s="47" t="s">
        <v>337</v>
      </c>
      <c r="F321" s="65">
        <v>2000</v>
      </c>
    </row>
    <row r="322" spans="2:6" ht="11.25">
      <c r="B322" s="22"/>
      <c r="C322" s="53"/>
      <c r="D322" s="59">
        <v>4300</v>
      </c>
      <c r="E322" s="47" t="s">
        <v>300</v>
      </c>
      <c r="F322" s="65">
        <v>10000</v>
      </c>
    </row>
    <row r="323" spans="2:6" ht="11.25">
      <c r="B323" s="22"/>
      <c r="C323" s="53"/>
      <c r="D323" s="59">
        <v>4410</v>
      </c>
      <c r="E323" s="47" t="s">
        <v>308</v>
      </c>
      <c r="F323" s="65">
        <v>600</v>
      </c>
    </row>
    <row r="324" spans="2:6" ht="11.25">
      <c r="B324" s="22"/>
      <c r="C324" s="53"/>
      <c r="D324" s="59">
        <v>4430</v>
      </c>
      <c r="E324" s="47" t="s">
        <v>183</v>
      </c>
      <c r="F324" s="65">
        <v>750</v>
      </c>
    </row>
    <row r="325" spans="2:6" ht="11.25">
      <c r="B325" s="22"/>
      <c r="C325" s="53"/>
      <c r="D325" s="59">
        <v>4440</v>
      </c>
      <c r="E325" s="47" t="s">
        <v>338</v>
      </c>
      <c r="F325" s="65">
        <v>17769</v>
      </c>
    </row>
    <row r="326" spans="2:6" ht="11.25">
      <c r="B326" s="22"/>
      <c r="C326" s="53"/>
      <c r="D326" s="59"/>
      <c r="E326" s="47"/>
      <c r="F326" s="65"/>
    </row>
    <row r="327" spans="2:6" ht="12">
      <c r="B327" s="22"/>
      <c r="C327" s="122">
        <v>80146</v>
      </c>
      <c r="D327" s="120"/>
      <c r="E327" s="123" t="s">
        <v>444</v>
      </c>
      <c r="F327" s="97">
        <v>2200</v>
      </c>
    </row>
    <row r="328" spans="2:6" ht="11.25">
      <c r="B328" s="22"/>
      <c r="C328" s="53"/>
      <c r="D328" s="59">
        <v>4300</v>
      </c>
      <c r="E328" s="47" t="s">
        <v>300</v>
      </c>
      <c r="F328" s="65"/>
    </row>
    <row r="329" spans="2:6" ht="11.25">
      <c r="B329" s="23"/>
      <c r="C329" s="54"/>
      <c r="D329" s="60"/>
      <c r="E329" s="4"/>
      <c r="F329" s="67"/>
    </row>
    <row r="330" spans="2:6" ht="11.25">
      <c r="B330" s="167"/>
      <c r="C330" s="168">
        <v>80104</v>
      </c>
      <c r="D330" s="169"/>
      <c r="E330" s="167" t="s">
        <v>437</v>
      </c>
      <c r="F330" s="171">
        <f>SUM(F331:F336)</f>
        <v>36346</v>
      </c>
    </row>
    <row r="331" spans="2:6" ht="11.25">
      <c r="B331" s="22"/>
      <c r="C331" s="53"/>
      <c r="D331" s="59">
        <v>3020</v>
      </c>
      <c r="E331" s="47" t="s">
        <v>161</v>
      </c>
      <c r="F331" s="65">
        <v>3309</v>
      </c>
    </row>
    <row r="332" spans="2:6" ht="11.25">
      <c r="B332" s="22"/>
      <c r="C332" s="53"/>
      <c r="D332" s="59">
        <v>4010</v>
      </c>
      <c r="E332" s="47" t="s">
        <v>159</v>
      </c>
      <c r="F332" s="65">
        <v>23762</v>
      </c>
    </row>
    <row r="333" spans="2:6" ht="11.25">
      <c r="B333" s="22"/>
      <c r="C333" s="53"/>
      <c r="D333" s="59">
        <v>4040</v>
      </c>
      <c r="E333" s="47" t="s">
        <v>160</v>
      </c>
      <c r="F333" s="65">
        <v>1940</v>
      </c>
    </row>
    <row r="334" spans="2:6" ht="11.25">
      <c r="B334" s="22"/>
      <c r="C334" s="53"/>
      <c r="D334" s="59">
        <v>4110</v>
      </c>
      <c r="E334" s="47" t="s">
        <v>162</v>
      </c>
      <c r="F334" s="65">
        <v>5100</v>
      </c>
    </row>
    <row r="335" spans="2:6" ht="11.25">
      <c r="B335" s="22"/>
      <c r="C335" s="53"/>
      <c r="D335" s="59">
        <v>4120</v>
      </c>
      <c r="E335" s="47" t="s">
        <v>335</v>
      </c>
      <c r="F335" s="65">
        <v>700</v>
      </c>
    </row>
    <row r="336" spans="2:6" ht="11.25">
      <c r="B336" s="22"/>
      <c r="C336" s="53"/>
      <c r="D336" s="59">
        <v>4440</v>
      </c>
      <c r="E336" s="47" t="s">
        <v>338</v>
      </c>
      <c r="F336" s="65">
        <v>1535</v>
      </c>
    </row>
    <row r="337" spans="2:6" ht="11.25">
      <c r="B337" s="22"/>
      <c r="C337" s="53"/>
      <c r="D337" s="59"/>
      <c r="E337" s="47"/>
      <c r="F337" s="65"/>
    </row>
    <row r="338" spans="2:6" ht="11.25">
      <c r="B338" s="178">
        <v>851</v>
      </c>
      <c r="C338" s="179">
        <v>85154</v>
      </c>
      <c r="D338" s="180"/>
      <c r="E338" s="178" t="s">
        <v>354</v>
      </c>
      <c r="F338" s="181">
        <v>1000</v>
      </c>
    </row>
    <row r="339" spans="2:6" ht="11.25">
      <c r="B339" s="22"/>
      <c r="C339" s="53"/>
      <c r="D339" s="59"/>
      <c r="E339" s="140" t="s">
        <v>355</v>
      </c>
      <c r="F339" s="97"/>
    </row>
    <row r="340" spans="2:6" ht="11.25">
      <c r="B340" s="22"/>
      <c r="C340" s="53"/>
      <c r="D340" s="59"/>
      <c r="E340" s="22" t="s">
        <v>356</v>
      </c>
      <c r="F340" s="97"/>
    </row>
    <row r="341" spans="2:6" ht="11.25">
      <c r="B341" s="22"/>
      <c r="C341" s="53"/>
      <c r="D341" s="59">
        <v>4210</v>
      </c>
      <c r="E341" s="47" t="s">
        <v>301</v>
      </c>
      <c r="F341" s="65"/>
    </row>
    <row r="342" spans="2:6" ht="11.25">
      <c r="B342" s="22"/>
      <c r="C342" s="53"/>
      <c r="D342" s="59"/>
      <c r="E342" s="47"/>
      <c r="F342" s="65"/>
    </row>
    <row r="343" spans="2:6" ht="11.25">
      <c r="B343" s="22"/>
      <c r="D343" s="59"/>
      <c r="E343" s="22" t="s">
        <v>438</v>
      </c>
      <c r="F343" s="97">
        <f>SUM(F345,F360,F363,F371,)</f>
        <v>945195</v>
      </c>
    </row>
    <row r="344" spans="2:6" ht="11.25">
      <c r="B344" s="22"/>
      <c r="C344" s="53"/>
      <c r="D344" s="59"/>
      <c r="E344" s="47" t="s">
        <v>181</v>
      </c>
      <c r="F344" s="97"/>
    </row>
    <row r="345" spans="2:6" ht="11.25">
      <c r="B345" s="22"/>
      <c r="C345" s="53">
        <v>80101</v>
      </c>
      <c r="D345" s="59"/>
      <c r="E345" s="22" t="s">
        <v>349</v>
      </c>
      <c r="F345" s="97">
        <f>SUM(F346:F358)</f>
        <v>843459</v>
      </c>
    </row>
    <row r="346" spans="2:6" ht="11.25">
      <c r="B346" s="22"/>
      <c r="C346" s="53"/>
      <c r="D346" s="59">
        <v>3020</v>
      </c>
      <c r="E346" s="47" t="s">
        <v>161</v>
      </c>
      <c r="F346" s="65">
        <v>43500</v>
      </c>
    </row>
    <row r="347" spans="2:6" ht="11.25">
      <c r="B347" s="22"/>
      <c r="C347" s="53"/>
      <c r="D347" s="59">
        <v>4010</v>
      </c>
      <c r="E347" s="47" t="s">
        <v>159</v>
      </c>
      <c r="F347" s="65">
        <v>546200</v>
      </c>
    </row>
    <row r="348" spans="2:6" ht="11.25">
      <c r="B348" s="22"/>
      <c r="C348" s="53"/>
      <c r="D348" s="59">
        <v>4040</v>
      </c>
      <c r="E348" s="47" t="s">
        <v>160</v>
      </c>
      <c r="F348" s="65">
        <v>33473</v>
      </c>
    </row>
    <row r="349" spans="2:6" ht="11.25">
      <c r="B349" s="22"/>
      <c r="C349" s="53"/>
      <c r="D349" s="59">
        <v>4110</v>
      </c>
      <c r="E349" s="47" t="s">
        <v>162</v>
      </c>
      <c r="F349" s="65">
        <v>111100</v>
      </c>
    </row>
    <row r="350" spans="2:6" ht="11.25">
      <c r="B350" s="22"/>
      <c r="C350" s="53"/>
      <c r="D350" s="59">
        <v>4120</v>
      </c>
      <c r="E350" s="47" t="s">
        <v>335</v>
      </c>
      <c r="F350" s="65">
        <v>15200</v>
      </c>
    </row>
    <row r="351" spans="2:6" ht="11.25">
      <c r="B351" s="22"/>
      <c r="C351" s="53"/>
      <c r="D351" s="59">
        <v>4210</v>
      </c>
      <c r="E351" s="47" t="s">
        <v>301</v>
      </c>
      <c r="F351" s="65">
        <v>35000</v>
      </c>
    </row>
    <row r="352" spans="2:6" ht="11.25">
      <c r="B352" s="22"/>
      <c r="C352" s="53"/>
      <c r="D352" s="59">
        <v>4240</v>
      </c>
      <c r="E352" s="47" t="s">
        <v>336</v>
      </c>
      <c r="F352" s="65">
        <v>500</v>
      </c>
    </row>
    <row r="353" spans="2:6" ht="11.25">
      <c r="B353" s="22"/>
      <c r="C353" s="53"/>
      <c r="D353" s="59">
        <v>4260</v>
      </c>
      <c r="E353" s="47" t="s">
        <v>305</v>
      </c>
      <c r="F353" s="65">
        <v>15500</v>
      </c>
    </row>
    <row r="354" spans="2:6" ht="11.25">
      <c r="B354" s="22"/>
      <c r="C354" s="53"/>
      <c r="D354" s="59">
        <v>4270</v>
      </c>
      <c r="E354" s="47" t="s">
        <v>337</v>
      </c>
      <c r="F354" s="65">
        <v>1000</v>
      </c>
    </row>
    <row r="355" spans="2:6" ht="11.25">
      <c r="B355" s="22"/>
      <c r="C355" s="53"/>
      <c r="D355" s="59">
        <v>4300</v>
      </c>
      <c r="E355" s="47" t="s">
        <v>300</v>
      </c>
      <c r="F355" s="65">
        <v>5100</v>
      </c>
    </row>
    <row r="356" spans="2:6" ht="11.25">
      <c r="B356" s="22"/>
      <c r="C356" s="53"/>
      <c r="D356" s="59">
        <v>4410</v>
      </c>
      <c r="E356" s="47" t="s">
        <v>308</v>
      </c>
      <c r="F356" s="65">
        <v>1000</v>
      </c>
    </row>
    <row r="357" spans="2:6" ht="11.25">
      <c r="B357" s="22"/>
      <c r="C357" s="53"/>
      <c r="D357" s="59">
        <v>4430</v>
      </c>
      <c r="E357" s="47" t="s">
        <v>183</v>
      </c>
      <c r="F357" s="65">
        <v>1000</v>
      </c>
    </row>
    <row r="358" spans="2:6" ht="11.25">
      <c r="B358" s="22"/>
      <c r="C358" s="53"/>
      <c r="D358" s="59">
        <v>4440</v>
      </c>
      <c r="E358" s="47" t="s">
        <v>338</v>
      </c>
      <c r="F358" s="65">
        <v>34886</v>
      </c>
    </row>
    <row r="359" spans="2:6" ht="11.25">
      <c r="B359" s="22"/>
      <c r="C359" s="53"/>
      <c r="D359" s="59"/>
      <c r="E359" s="47"/>
      <c r="F359" s="65"/>
    </row>
    <row r="360" spans="2:6" ht="12">
      <c r="B360" s="22"/>
      <c r="C360" s="122">
        <v>80146</v>
      </c>
      <c r="D360" s="120"/>
      <c r="E360" s="123" t="s">
        <v>444</v>
      </c>
      <c r="F360" s="97">
        <v>4700</v>
      </c>
    </row>
    <row r="361" spans="2:6" ht="11.25">
      <c r="B361" s="22"/>
      <c r="C361" s="53"/>
      <c r="D361" s="59">
        <v>4300</v>
      </c>
      <c r="E361" s="47" t="s">
        <v>300</v>
      </c>
      <c r="F361" s="65"/>
    </row>
    <row r="362" spans="2:6" ht="11.25">
      <c r="B362" s="22"/>
      <c r="C362" s="53"/>
      <c r="D362" s="59"/>
      <c r="E362" s="47"/>
      <c r="F362" s="65"/>
    </row>
    <row r="363" spans="2:6" ht="11.25">
      <c r="B363" s="22"/>
      <c r="C363" s="53">
        <v>80104</v>
      </c>
      <c r="D363" s="59"/>
      <c r="E363" s="22" t="s">
        <v>439</v>
      </c>
      <c r="F363" s="97">
        <f>SUM(F364:F369)</f>
        <v>96036</v>
      </c>
    </row>
    <row r="364" spans="2:6" ht="11.25">
      <c r="B364" s="22"/>
      <c r="C364" s="53"/>
      <c r="D364" s="59">
        <v>3020</v>
      </c>
      <c r="E364" s="47" t="s">
        <v>161</v>
      </c>
      <c r="F364" s="65">
        <v>7400</v>
      </c>
    </row>
    <row r="365" spans="2:6" ht="11.25">
      <c r="B365" s="22"/>
      <c r="C365" s="53"/>
      <c r="D365" s="59">
        <v>4010</v>
      </c>
      <c r="E365" s="47" t="s">
        <v>159</v>
      </c>
      <c r="F365" s="65">
        <v>67400</v>
      </c>
    </row>
    <row r="366" spans="2:6" ht="11.25">
      <c r="B366" s="22"/>
      <c r="C366" s="53"/>
      <c r="D366" s="59">
        <v>4040</v>
      </c>
      <c r="E366" s="47" t="s">
        <v>160</v>
      </c>
      <c r="F366" s="65">
        <v>2253</v>
      </c>
    </row>
    <row r="367" spans="2:6" ht="11.25">
      <c r="B367" s="22"/>
      <c r="C367" s="53"/>
      <c r="D367" s="59">
        <v>4110</v>
      </c>
      <c r="E367" s="47" t="s">
        <v>162</v>
      </c>
      <c r="F367" s="65">
        <v>12800</v>
      </c>
    </row>
    <row r="368" spans="2:6" ht="11.25">
      <c r="B368" s="22"/>
      <c r="C368" s="53"/>
      <c r="D368" s="59">
        <v>4120</v>
      </c>
      <c r="E368" s="47" t="s">
        <v>335</v>
      </c>
      <c r="F368" s="65">
        <v>1800</v>
      </c>
    </row>
    <row r="369" spans="2:6" ht="11.25">
      <c r="B369" s="22"/>
      <c r="C369" s="53"/>
      <c r="D369" s="59">
        <v>4440</v>
      </c>
      <c r="E369" s="47" t="s">
        <v>338</v>
      </c>
      <c r="F369" s="65">
        <v>4383</v>
      </c>
    </row>
    <row r="370" spans="2:6" ht="11.25">
      <c r="B370" s="22"/>
      <c r="C370" s="53"/>
      <c r="D370" s="59"/>
      <c r="E370" s="47"/>
      <c r="F370" s="65"/>
    </row>
    <row r="371" spans="2:6" ht="11.25">
      <c r="B371" s="174">
        <v>851</v>
      </c>
      <c r="C371" s="175">
        <v>85154</v>
      </c>
      <c r="D371" s="176"/>
      <c r="E371" s="174" t="s">
        <v>354</v>
      </c>
      <c r="F371" s="177">
        <v>1000</v>
      </c>
    </row>
    <row r="372" spans="2:6" ht="11.25">
      <c r="B372" s="22"/>
      <c r="C372" s="53"/>
      <c r="D372" s="59"/>
      <c r="E372" s="140" t="s">
        <v>355</v>
      </c>
      <c r="F372" s="97"/>
    </row>
    <row r="373" spans="2:6" ht="11.25">
      <c r="B373" s="22"/>
      <c r="C373" s="53"/>
      <c r="D373" s="59"/>
      <c r="E373" s="22" t="s">
        <v>356</v>
      </c>
      <c r="F373" s="97"/>
    </row>
    <row r="374" spans="2:6" ht="11.25">
      <c r="B374" s="22"/>
      <c r="C374" s="53"/>
      <c r="D374" s="59">
        <v>4210</v>
      </c>
      <c r="E374" s="47" t="s">
        <v>301</v>
      </c>
      <c r="F374" s="65"/>
    </row>
    <row r="375" spans="2:6" ht="11.25">
      <c r="B375" s="22"/>
      <c r="C375" s="53"/>
      <c r="D375" s="59"/>
      <c r="E375" s="47"/>
      <c r="F375" s="65"/>
    </row>
    <row r="376" spans="2:6" ht="11.25">
      <c r="B376" s="22"/>
      <c r="C376" s="1"/>
      <c r="D376" s="59"/>
      <c r="E376" s="22" t="s">
        <v>166</v>
      </c>
      <c r="F376" s="97">
        <f>SUM(F378,F393,F396,F405,)</f>
        <v>524364</v>
      </c>
    </row>
    <row r="377" spans="2:6" ht="11.25">
      <c r="B377" s="22"/>
      <c r="C377" s="53"/>
      <c r="D377" s="59"/>
      <c r="E377" s="47" t="s">
        <v>182</v>
      </c>
      <c r="F377" s="97"/>
    </row>
    <row r="378" spans="2:6" ht="11.25">
      <c r="B378" s="22"/>
      <c r="C378" s="53">
        <v>80101</v>
      </c>
      <c r="D378" s="59"/>
      <c r="E378" s="22" t="s">
        <v>349</v>
      </c>
      <c r="F378" s="97">
        <f>SUM(F379:G391)</f>
        <v>488367</v>
      </c>
    </row>
    <row r="379" spans="2:6" ht="11.25">
      <c r="B379" s="22"/>
      <c r="C379" s="53"/>
      <c r="D379" s="59">
        <v>3020</v>
      </c>
      <c r="E379" s="47" t="s">
        <v>161</v>
      </c>
      <c r="F379" s="65">
        <v>25500</v>
      </c>
    </row>
    <row r="380" spans="2:6" ht="11.25">
      <c r="B380" s="22"/>
      <c r="C380" s="53"/>
      <c r="D380" s="59">
        <v>4010</v>
      </c>
      <c r="E380" s="47" t="s">
        <v>159</v>
      </c>
      <c r="F380" s="65">
        <v>299300</v>
      </c>
    </row>
    <row r="381" spans="2:6" ht="11.25">
      <c r="B381" s="22"/>
      <c r="C381" s="53"/>
      <c r="D381" s="59">
        <v>4040</v>
      </c>
      <c r="E381" s="47" t="s">
        <v>160</v>
      </c>
      <c r="F381" s="65">
        <v>21246</v>
      </c>
    </row>
    <row r="382" spans="2:6" ht="11.25">
      <c r="B382" s="22"/>
      <c r="C382" s="53"/>
      <c r="D382" s="59">
        <v>4110</v>
      </c>
      <c r="E382" s="47" t="s">
        <v>162</v>
      </c>
      <c r="F382" s="65">
        <v>61900</v>
      </c>
    </row>
    <row r="383" spans="2:6" ht="11.25">
      <c r="B383" s="22"/>
      <c r="C383" s="53"/>
      <c r="D383" s="59">
        <v>4120</v>
      </c>
      <c r="E383" s="47" t="s">
        <v>335</v>
      </c>
      <c r="F383" s="65">
        <v>8500</v>
      </c>
    </row>
    <row r="384" spans="2:6" ht="11.25">
      <c r="B384" s="22"/>
      <c r="C384" s="53"/>
      <c r="D384" s="59">
        <v>4210</v>
      </c>
      <c r="E384" s="47" t="s">
        <v>301</v>
      </c>
      <c r="F384" s="65">
        <v>3000</v>
      </c>
    </row>
    <row r="385" spans="2:6" ht="11.25">
      <c r="B385" s="22"/>
      <c r="C385" s="53"/>
      <c r="D385" s="59">
        <v>4240</v>
      </c>
      <c r="E385" s="47" t="s">
        <v>336</v>
      </c>
      <c r="F385" s="65">
        <v>500</v>
      </c>
    </row>
    <row r="386" spans="2:6" ht="11.25">
      <c r="B386" s="22"/>
      <c r="C386" s="53"/>
      <c r="D386" s="59">
        <v>4260</v>
      </c>
      <c r="E386" s="47" t="s">
        <v>305</v>
      </c>
      <c r="F386" s="65">
        <v>35000</v>
      </c>
    </row>
    <row r="387" spans="2:6" ht="11.25">
      <c r="B387" s="22"/>
      <c r="C387" s="53"/>
      <c r="D387" s="59">
        <v>4270</v>
      </c>
      <c r="E387" s="47" t="s">
        <v>337</v>
      </c>
      <c r="F387" s="65">
        <v>1000</v>
      </c>
    </row>
    <row r="388" spans="2:6" ht="11.25">
      <c r="B388" s="22"/>
      <c r="C388" s="53"/>
      <c r="D388" s="59">
        <v>4300</v>
      </c>
      <c r="E388" s="47" t="s">
        <v>300</v>
      </c>
      <c r="F388" s="65">
        <v>10000</v>
      </c>
    </row>
    <row r="389" spans="2:6" ht="11.25">
      <c r="B389" s="22"/>
      <c r="C389" s="53"/>
      <c r="D389" s="59">
        <v>4410</v>
      </c>
      <c r="E389" s="47" t="s">
        <v>308</v>
      </c>
      <c r="F389" s="65">
        <v>1000</v>
      </c>
    </row>
    <row r="390" spans="2:6" ht="11.25">
      <c r="B390" s="22"/>
      <c r="C390" s="53"/>
      <c r="D390" s="59">
        <v>4430</v>
      </c>
      <c r="E390" s="47" t="s">
        <v>183</v>
      </c>
      <c r="F390" s="65">
        <v>2000</v>
      </c>
    </row>
    <row r="391" spans="2:6" ht="11.25">
      <c r="B391" s="22"/>
      <c r="C391" s="53"/>
      <c r="D391" s="59">
        <v>4440</v>
      </c>
      <c r="E391" s="47" t="s">
        <v>338</v>
      </c>
      <c r="F391" s="65">
        <v>19421</v>
      </c>
    </row>
    <row r="392" spans="2:6" ht="11.25">
      <c r="B392" s="22"/>
      <c r="C392" s="53"/>
      <c r="D392" s="59"/>
      <c r="E392" s="47"/>
      <c r="F392" s="65"/>
    </row>
    <row r="393" spans="2:6" ht="12">
      <c r="B393" s="22"/>
      <c r="C393" s="122">
        <v>80146</v>
      </c>
      <c r="D393" s="120"/>
      <c r="E393" s="123" t="s">
        <v>444</v>
      </c>
      <c r="F393" s="97">
        <v>2400</v>
      </c>
    </row>
    <row r="394" spans="2:6" ht="11.25">
      <c r="B394" s="22"/>
      <c r="C394" s="53"/>
      <c r="D394" s="59">
        <v>4300</v>
      </c>
      <c r="E394" s="47" t="s">
        <v>300</v>
      </c>
      <c r="F394" s="65"/>
    </row>
    <row r="395" spans="2:6" ht="11.25">
      <c r="B395" s="23"/>
      <c r="C395" s="54"/>
      <c r="D395" s="60"/>
      <c r="E395" s="4"/>
      <c r="F395" s="67"/>
    </row>
    <row r="396" spans="2:6" ht="11.25">
      <c r="B396" s="22"/>
      <c r="C396" s="53">
        <v>80104</v>
      </c>
      <c r="D396" s="59"/>
      <c r="E396" s="22" t="s">
        <v>440</v>
      </c>
      <c r="F396" s="97">
        <f>SUM(F397:F403)</f>
        <v>32597</v>
      </c>
    </row>
    <row r="397" spans="2:6" ht="11.25">
      <c r="B397" s="22"/>
      <c r="C397" s="53"/>
      <c r="D397" s="59">
        <v>3020</v>
      </c>
      <c r="E397" s="47" t="s">
        <v>161</v>
      </c>
      <c r="F397" s="65">
        <v>2900</v>
      </c>
    </row>
    <row r="398" spans="2:6" ht="11.25">
      <c r="B398" s="22"/>
      <c r="C398" s="53"/>
      <c r="D398" s="59">
        <v>4010</v>
      </c>
      <c r="E398" s="47" t="s">
        <v>159</v>
      </c>
      <c r="F398" s="65">
        <v>20700</v>
      </c>
    </row>
    <row r="399" spans="2:6" ht="11.25">
      <c r="B399" s="22"/>
      <c r="C399" s="53"/>
      <c r="D399" s="59">
        <v>4040</v>
      </c>
      <c r="E399" s="47" t="s">
        <v>160</v>
      </c>
      <c r="F399" s="65">
        <v>1551</v>
      </c>
    </row>
    <row r="400" spans="2:6" ht="11.25">
      <c r="B400" s="22"/>
      <c r="C400" s="53"/>
      <c r="D400" s="59">
        <v>4110</v>
      </c>
      <c r="E400" s="47" t="s">
        <v>162</v>
      </c>
      <c r="F400" s="65">
        <v>4500</v>
      </c>
    </row>
    <row r="401" spans="2:6" ht="11.25">
      <c r="B401" s="22"/>
      <c r="C401" s="53"/>
      <c r="D401" s="59">
        <v>4120</v>
      </c>
      <c r="E401" s="47" t="s">
        <v>335</v>
      </c>
      <c r="F401" s="65">
        <v>600</v>
      </c>
    </row>
    <row r="402" spans="2:6" ht="11.25">
      <c r="B402" s="22"/>
      <c r="C402" s="53"/>
      <c r="D402" s="59">
        <v>4240</v>
      </c>
      <c r="E402" s="47" t="s">
        <v>336</v>
      </c>
      <c r="F402" s="65">
        <v>1000</v>
      </c>
    </row>
    <row r="403" spans="2:6" ht="11.25">
      <c r="B403" s="22"/>
      <c r="C403" s="53"/>
      <c r="D403" s="59">
        <v>4440</v>
      </c>
      <c r="E403" s="47" t="s">
        <v>338</v>
      </c>
      <c r="F403" s="65">
        <v>1346</v>
      </c>
    </row>
    <row r="404" spans="2:6" ht="11.25">
      <c r="B404" s="22"/>
      <c r="C404" s="53"/>
      <c r="D404" s="59"/>
      <c r="E404" s="47"/>
      <c r="F404" s="65"/>
    </row>
    <row r="405" spans="2:6" ht="11.25">
      <c r="B405" s="155"/>
      <c r="C405" s="156">
        <v>85154</v>
      </c>
      <c r="D405" s="157"/>
      <c r="E405" s="155" t="s">
        <v>354</v>
      </c>
      <c r="F405" s="158">
        <v>1000</v>
      </c>
    </row>
    <row r="406" spans="2:6" ht="11.25">
      <c r="B406" s="22"/>
      <c r="C406" s="53"/>
      <c r="D406" s="59"/>
      <c r="E406" s="140" t="s">
        <v>355</v>
      </c>
      <c r="F406" s="97"/>
    </row>
    <row r="407" spans="2:6" ht="11.25">
      <c r="B407" s="22"/>
      <c r="C407" s="53"/>
      <c r="D407" s="59"/>
      <c r="E407" s="22" t="s">
        <v>356</v>
      </c>
      <c r="F407" s="97"/>
    </row>
    <row r="408" spans="2:6" ht="11.25">
      <c r="B408" s="22"/>
      <c r="C408" s="53"/>
      <c r="D408" s="59">
        <v>4210</v>
      </c>
      <c r="E408" s="47" t="s">
        <v>301</v>
      </c>
      <c r="F408" s="65"/>
    </row>
    <row r="409" spans="2:6" ht="11.25">
      <c r="B409" s="22"/>
      <c r="C409" s="53"/>
      <c r="D409" s="59"/>
      <c r="E409" s="47"/>
      <c r="F409" s="65"/>
    </row>
    <row r="410" spans="2:6" ht="11.25">
      <c r="B410" s="22"/>
      <c r="D410" s="59"/>
      <c r="E410" s="22" t="s">
        <v>441</v>
      </c>
      <c r="F410" s="97">
        <f>SUM(F412,F427,F430,F439,)</f>
        <v>478109</v>
      </c>
    </row>
    <row r="411" spans="2:6" ht="11.25">
      <c r="B411" s="22"/>
      <c r="C411" s="53"/>
      <c r="D411" s="59"/>
      <c r="E411" s="47" t="s">
        <v>182</v>
      </c>
      <c r="F411" s="97"/>
    </row>
    <row r="412" spans="2:6" ht="11.25">
      <c r="B412" s="22"/>
      <c r="C412" s="53">
        <v>80101</v>
      </c>
      <c r="D412" s="59"/>
      <c r="E412" s="22" t="s">
        <v>349</v>
      </c>
      <c r="F412" s="97">
        <f>SUM(F413:F425)</f>
        <v>443088</v>
      </c>
    </row>
    <row r="413" spans="2:6" ht="11.25">
      <c r="B413" s="22"/>
      <c r="C413" s="53"/>
      <c r="D413" s="59">
        <v>3020</v>
      </c>
      <c r="E413" s="47" t="s">
        <v>161</v>
      </c>
      <c r="F413" s="65">
        <v>25100</v>
      </c>
    </row>
    <row r="414" spans="2:6" ht="11.25">
      <c r="B414" s="22"/>
      <c r="C414" s="53"/>
      <c r="D414" s="59">
        <v>4010</v>
      </c>
      <c r="E414" s="47" t="s">
        <v>159</v>
      </c>
      <c r="F414" s="65">
        <v>266600</v>
      </c>
    </row>
    <row r="415" spans="2:6" ht="11.25">
      <c r="B415" s="22"/>
      <c r="C415" s="53"/>
      <c r="D415" s="59">
        <v>4040</v>
      </c>
      <c r="E415" s="47" t="s">
        <v>160</v>
      </c>
      <c r="F415" s="65">
        <v>17994</v>
      </c>
    </row>
    <row r="416" spans="2:6" ht="11.25">
      <c r="B416" s="22"/>
      <c r="C416" s="53"/>
      <c r="D416" s="59">
        <v>4110</v>
      </c>
      <c r="E416" s="47" t="s">
        <v>162</v>
      </c>
      <c r="F416" s="65">
        <v>55000</v>
      </c>
    </row>
    <row r="417" spans="2:6" ht="11.25">
      <c r="B417" s="22"/>
      <c r="C417" s="53"/>
      <c r="D417" s="59">
        <v>4120</v>
      </c>
      <c r="E417" s="47" t="s">
        <v>335</v>
      </c>
      <c r="F417" s="65">
        <v>7500</v>
      </c>
    </row>
    <row r="418" spans="2:6" ht="11.25">
      <c r="B418" s="22"/>
      <c r="C418" s="53"/>
      <c r="D418" s="59">
        <v>4210</v>
      </c>
      <c r="E418" s="47" t="s">
        <v>301</v>
      </c>
      <c r="F418" s="65">
        <v>41060</v>
      </c>
    </row>
    <row r="419" spans="2:6" ht="11.25">
      <c r="B419" s="22"/>
      <c r="C419" s="53"/>
      <c r="D419" s="59">
        <v>4240</v>
      </c>
      <c r="E419" s="47" t="s">
        <v>336</v>
      </c>
      <c r="F419" s="65">
        <v>500</v>
      </c>
    </row>
    <row r="420" spans="2:6" ht="11.25">
      <c r="B420" s="22"/>
      <c r="C420" s="53"/>
      <c r="D420" s="59">
        <v>4260</v>
      </c>
      <c r="E420" s="47" t="s">
        <v>305</v>
      </c>
      <c r="F420" s="65">
        <v>6200</v>
      </c>
    </row>
    <row r="421" spans="2:6" ht="11.25">
      <c r="B421" s="22"/>
      <c r="C421" s="53"/>
      <c r="D421" s="59">
        <v>4270</v>
      </c>
      <c r="E421" s="47" t="s">
        <v>337</v>
      </c>
      <c r="F421" s="65">
        <v>1000</v>
      </c>
    </row>
    <row r="422" spans="2:6" ht="11.25">
      <c r="B422" s="22"/>
      <c r="C422" s="53"/>
      <c r="D422" s="59">
        <v>4300</v>
      </c>
      <c r="E422" s="47" t="s">
        <v>300</v>
      </c>
      <c r="F422" s="65">
        <v>4000</v>
      </c>
    </row>
    <row r="423" spans="2:6" ht="11.25">
      <c r="B423" s="22"/>
      <c r="C423" s="53"/>
      <c r="D423" s="59">
        <v>4410</v>
      </c>
      <c r="E423" s="47" t="s">
        <v>308</v>
      </c>
      <c r="F423" s="65">
        <v>1000</v>
      </c>
    </row>
    <row r="424" spans="2:6" ht="11.25">
      <c r="B424" s="22"/>
      <c r="C424" s="53"/>
      <c r="D424" s="59">
        <v>4430</v>
      </c>
      <c r="E424" s="47" t="s">
        <v>183</v>
      </c>
      <c r="F424" s="65">
        <v>700</v>
      </c>
    </row>
    <row r="425" spans="2:6" ht="11.25">
      <c r="B425" s="22"/>
      <c r="C425" s="53"/>
      <c r="D425" s="59">
        <v>4440</v>
      </c>
      <c r="E425" s="47" t="s">
        <v>338</v>
      </c>
      <c r="F425" s="65">
        <v>16434</v>
      </c>
    </row>
    <row r="426" spans="2:6" ht="11.25">
      <c r="B426" s="22"/>
      <c r="C426" s="53"/>
      <c r="D426" s="59"/>
      <c r="E426" s="47"/>
      <c r="F426" s="65"/>
    </row>
    <row r="427" spans="2:6" ht="12">
      <c r="B427" s="22"/>
      <c r="C427" s="122">
        <v>80146</v>
      </c>
      <c r="D427" s="120"/>
      <c r="E427" s="123" t="s">
        <v>444</v>
      </c>
      <c r="F427" s="97">
        <v>2000</v>
      </c>
    </row>
    <row r="428" spans="2:6" ht="11.25">
      <c r="B428" s="22"/>
      <c r="C428" s="53"/>
      <c r="D428" s="59">
        <v>4300</v>
      </c>
      <c r="E428" s="47" t="s">
        <v>300</v>
      </c>
      <c r="F428" s="65"/>
    </row>
    <row r="429" spans="2:6" ht="11.25">
      <c r="B429" s="22"/>
      <c r="C429" s="53"/>
      <c r="D429" s="59"/>
      <c r="E429" s="47"/>
      <c r="F429" s="65"/>
    </row>
    <row r="430" spans="2:6" ht="11.25">
      <c r="B430" s="22"/>
      <c r="C430" s="53">
        <v>80104</v>
      </c>
      <c r="D430" s="59"/>
      <c r="E430" s="22" t="s">
        <v>387</v>
      </c>
      <c r="F430" s="97">
        <f>SUM(F431:F437)</f>
        <v>32021</v>
      </c>
    </row>
    <row r="431" spans="2:6" ht="11.25">
      <c r="B431" s="22"/>
      <c r="C431" s="53"/>
      <c r="D431" s="59">
        <v>3020</v>
      </c>
      <c r="E431" s="47" t="s">
        <v>161</v>
      </c>
      <c r="F431" s="65">
        <v>2800</v>
      </c>
    </row>
    <row r="432" spans="2:6" ht="11.25">
      <c r="B432" s="22"/>
      <c r="C432" s="53"/>
      <c r="D432" s="59">
        <v>4010</v>
      </c>
      <c r="E432" s="47" t="s">
        <v>159</v>
      </c>
      <c r="F432" s="65">
        <v>20400</v>
      </c>
    </row>
    <row r="433" spans="2:6" ht="11.25">
      <c r="B433" s="22"/>
      <c r="C433" s="53"/>
      <c r="D433" s="59">
        <v>4040</v>
      </c>
      <c r="E433" s="47" t="s">
        <v>160</v>
      </c>
      <c r="F433" s="65">
        <v>1494</v>
      </c>
    </row>
    <row r="434" spans="2:6" ht="11.25">
      <c r="B434" s="22"/>
      <c r="C434" s="53"/>
      <c r="D434" s="59">
        <v>4110</v>
      </c>
      <c r="E434" s="47" t="s">
        <v>162</v>
      </c>
      <c r="F434" s="65">
        <v>4400</v>
      </c>
    </row>
    <row r="435" spans="2:6" ht="11.25">
      <c r="B435" s="22"/>
      <c r="C435" s="53"/>
      <c r="D435" s="59">
        <v>4120</v>
      </c>
      <c r="E435" s="47" t="s">
        <v>335</v>
      </c>
      <c r="F435" s="65">
        <v>600</v>
      </c>
    </row>
    <row r="436" spans="2:6" ht="11.25">
      <c r="B436" s="22"/>
      <c r="C436" s="53"/>
      <c r="D436" s="59">
        <v>4240</v>
      </c>
      <c r="E436" s="47" t="s">
        <v>336</v>
      </c>
      <c r="F436" s="65">
        <v>1000</v>
      </c>
    </row>
    <row r="437" spans="2:6" ht="11.25">
      <c r="B437" s="22"/>
      <c r="C437" s="53"/>
      <c r="D437" s="59">
        <v>4440</v>
      </c>
      <c r="E437" s="47" t="s">
        <v>338</v>
      </c>
      <c r="F437" s="65">
        <v>1327</v>
      </c>
    </row>
    <row r="438" spans="2:6" ht="11.25">
      <c r="B438" s="22"/>
      <c r="C438" s="53"/>
      <c r="D438" s="59"/>
      <c r="E438" s="47"/>
      <c r="F438" s="65"/>
    </row>
    <row r="439" spans="2:6" ht="11.25">
      <c r="B439" s="155">
        <v>851</v>
      </c>
      <c r="C439" s="156">
        <v>85154</v>
      </c>
      <c r="D439" s="157"/>
      <c r="E439" s="155" t="s">
        <v>354</v>
      </c>
      <c r="F439" s="158">
        <v>1000</v>
      </c>
    </row>
    <row r="440" spans="2:6" ht="11.25">
      <c r="B440" s="22"/>
      <c r="C440" s="53"/>
      <c r="D440" s="59"/>
      <c r="E440" s="140" t="s">
        <v>355</v>
      </c>
      <c r="F440" s="97"/>
    </row>
    <row r="441" spans="2:6" ht="11.25">
      <c r="B441" s="22"/>
      <c r="C441" s="53"/>
      <c r="D441" s="59"/>
      <c r="E441" s="22" t="s">
        <v>356</v>
      </c>
      <c r="F441" s="97"/>
    </row>
    <row r="442" spans="2:6" ht="11.25">
      <c r="B442" s="22"/>
      <c r="C442" s="53"/>
      <c r="D442" s="59">
        <v>4210</v>
      </c>
      <c r="E442" s="47" t="s">
        <v>301</v>
      </c>
      <c r="F442" s="65"/>
    </row>
    <row r="443" spans="2:6" ht="11.25">
      <c r="B443" s="22"/>
      <c r="C443" s="53"/>
      <c r="D443" s="59"/>
      <c r="E443" s="47"/>
      <c r="F443" s="65"/>
    </row>
    <row r="444" spans="2:6" ht="12.75">
      <c r="B444" s="22"/>
      <c r="C444" s="53"/>
      <c r="D444" s="59"/>
      <c r="E444" s="116" t="s">
        <v>165</v>
      </c>
      <c r="F444" s="117">
        <f>SUM(F446,F471,F476,)</f>
        <v>3253665</v>
      </c>
    </row>
    <row r="445" spans="2:6" ht="11.25">
      <c r="B445" s="22"/>
      <c r="C445" s="53"/>
      <c r="D445" s="59"/>
      <c r="E445" s="47"/>
      <c r="F445" s="65"/>
    </row>
    <row r="446" spans="2:6" ht="12">
      <c r="B446" s="18">
        <v>801</v>
      </c>
      <c r="C446" s="52"/>
      <c r="D446" s="61"/>
      <c r="E446" s="18" t="s">
        <v>15</v>
      </c>
      <c r="F446" s="20">
        <f>SUM(F452,F468,)</f>
        <v>3204700</v>
      </c>
    </row>
    <row r="447" spans="2:6" ht="11.25">
      <c r="B447" s="22"/>
      <c r="C447" s="53">
        <v>80110</v>
      </c>
      <c r="D447" s="59"/>
      <c r="E447" s="22" t="s">
        <v>149</v>
      </c>
      <c r="F447" s="97">
        <v>3189000</v>
      </c>
    </row>
    <row r="448" spans="2:6" ht="11.25">
      <c r="B448" s="22"/>
      <c r="C448" s="53">
        <v>80146</v>
      </c>
      <c r="D448" s="59"/>
      <c r="E448" s="123" t="s">
        <v>444</v>
      </c>
      <c r="F448" s="97">
        <v>15700</v>
      </c>
    </row>
    <row r="449" spans="2:6" ht="11.25">
      <c r="B449" s="155">
        <v>851</v>
      </c>
      <c r="C449" s="156">
        <v>85154</v>
      </c>
      <c r="D449" s="157"/>
      <c r="E449" s="155" t="s">
        <v>59</v>
      </c>
      <c r="F449" s="158">
        <v>10000</v>
      </c>
    </row>
    <row r="450" spans="2:6" ht="11.25">
      <c r="B450" s="155">
        <v>854</v>
      </c>
      <c r="C450" s="156">
        <v>85401</v>
      </c>
      <c r="D450" s="157"/>
      <c r="E450" s="155" t="s">
        <v>348</v>
      </c>
      <c r="F450" s="158">
        <v>38965</v>
      </c>
    </row>
    <row r="451" spans="2:6" ht="11.25">
      <c r="B451" s="22"/>
      <c r="C451" s="53"/>
      <c r="D451" s="59"/>
      <c r="E451" s="47" t="s">
        <v>182</v>
      </c>
      <c r="F451" s="97"/>
    </row>
    <row r="452" spans="2:6" ht="11.25">
      <c r="B452" s="22"/>
      <c r="C452" s="53">
        <v>80110</v>
      </c>
      <c r="D452" s="59"/>
      <c r="E452" s="22" t="s">
        <v>352</v>
      </c>
      <c r="F452" s="97">
        <f>SUM(F453:F466)</f>
        <v>3189000</v>
      </c>
    </row>
    <row r="453" spans="2:6" ht="11.25">
      <c r="B453" s="22"/>
      <c r="C453" s="53"/>
      <c r="D453" s="59">
        <v>3020</v>
      </c>
      <c r="E453" s="47" t="s">
        <v>161</v>
      </c>
      <c r="F453" s="65">
        <v>15072</v>
      </c>
    </row>
    <row r="454" spans="2:6" ht="11.25">
      <c r="B454" s="22"/>
      <c r="C454" s="53"/>
      <c r="D454" s="59">
        <v>3030</v>
      </c>
      <c r="E454" s="47" t="s">
        <v>306</v>
      </c>
      <c r="F454" s="65">
        <v>1000</v>
      </c>
    </row>
    <row r="455" spans="2:6" ht="11.25">
      <c r="B455" s="22"/>
      <c r="C455" s="53"/>
      <c r="D455" s="59">
        <v>4010</v>
      </c>
      <c r="E455" s="47" t="s">
        <v>159</v>
      </c>
      <c r="F455" s="65">
        <v>2115186</v>
      </c>
    </row>
    <row r="456" spans="2:6" ht="11.25">
      <c r="B456" s="22"/>
      <c r="C456" s="53"/>
      <c r="D456" s="59">
        <v>4040</v>
      </c>
      <c r="E456" s="47" t="s">
        <v>160</v>
      </c>
      <c r="F456" s="65">
        <v>137930</v>
      </c>
    </row>
    <row r="457" spans="2:6" ht="11.25">
      <c r="B457" s="22"/>
      <c r="C457" s="53"/>
      <c r="D457" s="59">
        <v>4110</v>
      </c>
      <c r="E457" s="47" t="s">
        <v>162</v>
      </c>
      <c r="F457" s="65">
        <v>400945</v>
      </c>
    </row>
    <row r="458" spans="2:6" ht="11.25">
      <c r="B458" s="22"/>
      <c r="C458" s="53"/>
      <c r="D458" s="59">
        <v>4120</v>
      </c>
      <c r="E458" s="47" t="s">
        <v>335</v>
      </c>
      <c r="F458" s="65">
        <v>54939</v>
      </c>
    </row>
    <row r="459" spans="2:6" ht="11.25">
      <c r="B459" s="22"/>
      <c r="C459" s="53"/>
      <c r="D459" s="59">
        <v>4210</v>
      </c>
      <c r="E459" s="47" t="s">
        <v>301</v>
      </c>
      <c r="F459" s="65">
        <v>25000</v>
      </c>
    </row>
    <row r="460" spans="2:6" ht="11.25">
      <c r="B460" s="22"/>
      <c r="C460" s="53"/>
      <c r="D460" s="59">
        <v>4240</v>
      </c>
      <c r="E460" s="47" t="s">
        <v>336</v>
      </c>
      <c r="F460" s="65">
        <v>3000</v>
      </c>
    </row>
    <row r="461" spans="2:6" ht="11.25">
      <c r="B461" s="23"/>
      <c r="C461" s="54"/>
      <c r="D461" s="60">
        <v>4260</v>
      </c>
      <c r="E461" s="4" t="s">
        <v>305</v>
      </c>
      <c r="F461" s="67">
        <v>250000</v>
      </c>
    </row>
    <row r="462" spans="2:6" ht="11.25">
      <c r="B462" s="22"/>
      <c r="C462" s="53"/>
      <c r="D462" s="59">
        <v>4270</v>
      </c>
      <c r="E462" s="47" t="s">
        <v>337</v>
      </c>
      <c r="F462" s="65">
        <v>10000</v>
      </c>
    </row>
    <row r="463" spans="2:6" ht="11.25">
      <c r="B463" s="22"/>
      <c r="C463" s="53"/>
      <c r="D463" s="59">
        <v>4300</v>
      </c>
      <c r="E463" s="47" t="s">
        <v>300</v>
      </c>
      <c r="F463" s="65">
        <v>35210</v>
      </c>
    </row>
    <row r="464" spans="2:6" ht="11.25">
      <c r="B464" s="22"/>
      <c r="C464" s="53"/>
      <c r="D464" s="59">
        <v>4410</v>
      </c>
      <c r="E464" s="47" t="s">
        <v>308</v>
      </c>
      <c r="F464" s="65">
        <v>2000</v>
      </c>
    </row>
    <row r="465" spans="2:6" ht="11.25">
      <c r="B465" s="22"/>
      <c r="C465" s="53"/>
      <c r="D465" s="59">
        <v>4430</v>
      </c>
      <c r="E465" s="47" t="s">
        <v>183</v>
      </c>
      <c r="F465" s="65">
        <v>3000</v>
      </c>
    </row>
    <row r="466" spans="2:6" ht="11.25">
      <c r="B466" s="22"/>
      <c r="C466" s="53"/>
      <c r="D466" s="59">
        <v>4440</v>
      </c>
      <c r="E466" s="47" t="s">
        <v>338</v>
      </c>
      <c r="F466" s="65">
        <v>135718</v>
      </c>
    </row>
    <row r="467" spans="2:6" ht="11.25">
      <c r="B467" s="22"/>
      <c r="C467" s="53"/>
      <c r="D467" s="59"/>
      <c r="E467" s="47"/>
      <c r="F467" s="65"/>
    </row>
    <row r="468" spans="2:6" ht="12">
      <c r="B468" s="22"/>
      <c r="C468" s="122">
        <v>80146</v>
      </c>
      <c r="D468" s="120"/>
      <c r="E468" s="123" t="s">
        <v>444</v>
      </c>
      <c r="F468" s="97">
        <v>15700</v>
      </c>
    </row>
    <row r="469" spans="2:6" ht="11.25">
      <c r="B469" s="22"/>
      <c r="C469" s="53"/>
      <c r="D469" s="59">
        <v>4300</v>
      </c>
      <c r="E469" s="47" t="s">
        <v>300</v>
      </c>
      <c r="F469" s="65"/>
    </row>
    <row r="470" spans="2:6" ht="11.25">
      <c r="B470" s="22"/>
      <c r="C470" s="53"/>
      <c r="D470" s="59"/>
      <c r="E470" s="11"/>
      <c r="F470" s="65"/>
    </row>
    <row r="471" spans="2:6" ht="11.25">
      <c r="B471" s="155">
        <v>851</v>
      </c>
      <c r="C471" s="156">
        <v>85154</v>
      </c>
      <c r="D471" s="157"/>
      <c r="E471" s="155" t="s">
        <v>354</v>
      </c>
      <c r="F471" s="158">
        <v>10000</v>
      </c>
    </row>
    <row r="472" spans="2:6" ht="11.25">
      <c r="B472" s="22"/>
      <c r="C472" s="53"/>
      <c r="D472" s="59"/>
      <c r="E472" s="140" t="s">
        <v>355</v>
      </c>
      <c r="F472" s="97"/>
    </row>
    <row r="473" spans="2:6" ht="11.25">
      <c r="B473" s="22"/>
      <c r="C473" s="53"/>
      <c r="D473" s="59"/>
      <c r="E473" s="22" t="s">
        <v>356</v>
      </c>
      <c r="F473" s="97"/>
    </row>
    <row r="474" spans="2:6" ht="11.25">
      <c r="B474" s="22"/>
      <c r="C474" s="53"/>
      <c r="D474" s="59">
        <v>4210</v>
      </c>
      <c r="E474" s="47" t="s">
        <v>301</v>
      </c>
      <c r="F474" s="73"/>
    </row>
    <row r="475" spans="2:6" ht="11.25">
      <c r="B475" s="22"/>
      <c r="C475" s="53"/>
      <c r="D475" s="59"/>
      <c r="E475" s="47"/>
      <c r="F475" s="73"/>
    </row>
    <row r="476" spans="2:6" ht="11.25">
      <c r="B476" s="155">
        <v>854</v>
      </c>
      <c r="C476" s="156">
        <v>85401</v>
      </c>
      <c r="D476" s="157"/>
      <c r="E476" s="155" t="s">
        <v>353</v>
      </c>
      <c r="F476" s="158">
        <f>SUM(F477:F482)</f>
        <v>38965</v>
      </c>
    </row>
    <row r="477" spans="2:6" ht="11.25">
      <c r="B477" s="22"/>
      <c r="C477" s="53"/>
      <c r="D477" s="59">
        <v>3020</v>
      </c>
      <c r="E477" s="47" t="s">
        <v>161</v>
      </c>
      <c r="F477" s="73">
        <v>100</v>
      </c>
    </row>
    <row r="478" spans="2:6" ht="11.25">
      <c r="B478" s="22"/>
      <c r="C478" s="53"/>
      <c r="D478" s="59">
        <v>4010</v>
      </c>
      <c r="E478" s="47" t="s">
        <v>159</v>
      </c>
      <c r="F478" s="73">
        <v>28300</v>
      </c>
    </row>
    <row r="479" spans="2:6" ht="11.25">
      <c r="B479" s="22"/>
      <c r="C479" s="53"/>
      <c r="D479" s="59">
        <v>4040</v>
      </c>
      <c r="E479" s="47" t="s">
        <v>160</v>
      </c>
      <c r="F479" s="73">
        <v>2404</v>
      </c>
    </row>
    <row r="480" spans="2:6" ht="11.25">
      <c r="B480" s="22"/>
      <c r="C480" s="53"/>
      <c r="D480" s="59">
        <v>4110</v>
      </c>
      <c r="E480" s="47" t="s">
        <v>162</v>
      </c>
      <c r="F480" s="73">
        <v>5647</v>
      </c>
    </row>
    <row r="481" spans="2:6" ht="11.25">
      <c r="B481" s="22"/>
      <c r="C481" s="53"/>
      <c r="D481" s="59">
        <v>4120</v>
      </c>
      <c r="E481" s="47" t="s">
        <v>335</v>
      </c>
      <c r="F481" s="73">
        <v>687</v>
      </c>
    </row>
    <row r="482" spans="2:6" ht="11.25">
      <c r="B482" s="22"/>
      <c r="C482" s="53"/>
      <c r="D482" s="59">
        <v>4440</v>
      </c>
      <c r="E482" s="47" t="s">
        <v>338</v>
      </c>
      <c r="F482" s="73">
        <v>1827</v>
      </c>
    </row>
    <row r="483" spans="2:6" ht="11.25">
      <c r="B483" s="22"/>
      <c r="C483" s="53"/>
      <c r="D483" s="59"/>
      <c r="E483" s="11"/>
      <c r="F483" s="65"/>
    </row>
    <row r="484" spans="2:6" ht="12.75">
      <c r="B484" s="22"/>
      <c r="C484" s="53"/>
      <c r="D484" s="59"/>
      <c r="E484" s="116" t="s">
        <v>178</v>
      </c>
      <c r="F484" s="117">
        <f>SUM(F487,F516,)</f>
        <v>1177600</v>
      </c>
    </row>
    <row r="485" spans="2:6" ht="12.75">
      <c r="B485" s="22"/>
      <c r="C485" s="53"/>
      <c r="D485" s="59"/>
      <c r="E485" s="116" t="s">
        <v>179</v>
      </c>
      <c r="F485" s="65"/>
    </row>
    <row r="486" spans="2:6" ht="11.25">
      <c r="B486" s="22"/>
      <c r="C486" s="53"/>
      <c r="D486" s="59"/>
      <c r="E486" s="11"/>
      <c r="F486" s="65"/>
    </row>
    <row r="487" spans="2:6" ht="12">
      <c r="B487" s="127">
        <v>801</v>
      </c>
      <c r="C487" s="18"/>
      <c r="D487" s="61"/>
      <c r="E487" s="18" t="s">
        <v>15</v>
      </c>
      <c r="F487" s="20">
        <f>SUM(F490,F500,F514,)</f>
        <v>1171000</v>
      </c>
    </row>
    <row r="488" spans="2:6" ht="11.25">
      <c r="B488" s="155">
        <v>854</v>
      </c>
      <c r="C488" s="156">
        <v>85495</v>
      </c>
      <c r="D488" s="157">
        <v>4440</v>
      </c>
      <c r="E488" s="162" t="s">
        <v>316</v>
      </c>
      <c r="F488" s="158">
        <v>6600</v>
      </c>
    </row>
    <row r="489" spans="2:6" ht="11.25">
      <c r="B489" s="22"/>
      <c r="C489" s="53"/>
      <c r="D489" s="59"/>
      <c r="E489" s="11"/>
      <c r="F489" s="65"/>
    </row>
    <row r="490" spans="2:7" ht="11.25">
      <c r="B490" s="22"/>
      <c r="C490" s="53">
        <v>80113</v>
      </c>
      <c r="D490" s="59"/>
      <c r="E490" s="22" t="s">
        <v>156</v>
      </c>
      <c r="F490" s="97">
        <f>SUM(F491:F498)</f>
        <v>703000</v>
      </c>
      <c r="G490" s="159"/>
    </row>
    <row r="491" spans="2:6" ht="11.25">
      <c r="B491" s="22"/>
      <c r="C491" s="53"/>
      <c r="D491" s="59">
        <v>4010</v>
      </c>
      <c r="E491" s="11" t="s">
        <v>159</v>
      </c>
      <c r="F491" s="65">
        <v>97600</v>
      </c>
    </row>
    <row r="492" spans="2:6" ht="11.25">
      <c r="B492" s="22"/>
      <c r="C492" s="53"/>
      <c r="D492" s="59">
        <v>4110</v>
      </c>
      <c r="E492" s="11" t="s">
        <v>167</v>
      </c>
      <c r="F492" s="65">
        <v>26700</v>
      </c>
    </row>
    <row r="493" spans="2:6" ht="11.25">
      <c r="B493" s="22"/>
      <c r="C493" s="53"/>
      <c r="D493" s="59">
        <v>4120</v>
      </c>
      <c r="E493" s="11" t="s">
        <v>163</v>
      </c>
      <c r="F493" s="65">
        <v>3700</v>
      </c>
    </row>
    <row r="494" spans="2:6" ht="11.25">
      <c r="B494" s="22"/>
      <c r="C494" s="53"/>
      <c r="D494" s="59">
        <v>4210</v>
      </c>
      <c r="E494" s="47" t="s">
        <v>301</v>
      </c>
      <c r="F494" s="65">
        <v>15000</v>
      </c>
    </row>
    <row r="495" spans="2:6" ht="11.25">
      <c r="B495" s="22"/>
      <c r="C495" s="53"/>
      <c r="D495" s="59">
        <v>4270</v>
      </c>
      <c r="E495" s="47" t="s">
        <v>337</v>
      </c>
      <c r="F495" s="65">
        <v>4000</v>
      </c>
    </row>
    <row r="496" spans="2:6" ht="11.25">
      <c r="B496" s="22"/>
      <c r="C496" s="53"/>
      <c r="D496" s="59">
        <v>4300</v>
      </c>
      <c r="E496" s="11" t="s">
        <v>300</v>
      </c>
      <c r="F496" s="65">
        <v>550324</v>
      </c>
    </row>
    <row r="497" spans="2:6" ht="11.25">
      <c r="B497" s="22"/>
      <c r="C497" s="53"/>
      <c r="D497" s="59">
        <v>4430</v>
      </c>
      <c r="E497" s="47" t="s">
        <v>183</v>
      </c>
      <c r="F497" s="65">
        <v>5000</v>
      </c>
    </row>
    <row r="498" spans="2:6" ht="11.25">
      <c r="B498" s="22"/>
      <c r="C498" s="53"/>
      <c r="D498" s="59">
        <v>4440</v>
      </c>
      <c r="E498" s="47" t="s">
        <v>338</v>
      </c>
      <c r="F498" s="65">
        <v>676</v>
      </c>
    </row>
    <row r="499" spans="2:6" ht="11.25">
      <c r="B499" s="22"/>
      <c r="C499" s="53"/>
      <c r="D499" s="59"/>
      <c r="E499" s="11"/>
      <c r="F499" s="65"/>
    </row>
    <row r="500" spans="2:7" ht="11.25">
      <c r="B500" s="22"/>
      <c r="C500" s="53">
        <v>80114</v>
      </c>
      <c r="D500" s="59"/>
      <c r="E500" s="22" t="s">
        <v>122</v>
      </c>
      <c r="F500" s="97">
        <f>SUM(F501:F512)</f>
        <v>423000</v>
      </c>
      <c r="G500" s="159"/>
    </row>
    <row r="501" spans="2:6" ht="11.25">
      <c r="B501" s="22"/>
      <c r="C501" s="53"/>
      <c r="D501" s="59">
        <v>3020</v>
      </c>
      <c r="E501" s="47" t="s">
        <v>161</v>
      </c>
      <c r="F501" s="65">
        <v>1700</v>
      </c>
    </row>
    <row r="502" spans="2:6" ht="11.25">
      <c r="B502" s="22"/>
      <c r="C502" s="53"/>
      <c r="D502" s="59">
        <v>4010</v>
      </c>
      <c r="E502" s="47" t="s">
        <v>159</v>
      </c>
      <c r="F502" s="65">
        <v>292937</v>
      </c>
    </row>
    <row r="503" spans="2:6" ht="11.25">
      <c r="B503" s="22"/>
      <c r="C503" s="53"/>
      <c r="D503" s="59">
        <v>4040</v>
      </c>
      <c r="E503" s="47" t="s">
        <v>160</v>
      </c>
      <c r="F503" s="65">
        <v>18063</v>
      </c>
    </row>
    <row r="504" spans="2:6" ht="11.25">
      <c r="B504" s="22"/>
      <c r="C504" s="53"/>
      <c r="D504" s="59">
        <v>4110</v>
      </c>
      <c r="E504" s="47" t="s">
        <v>162</v>
      </c>
      <c r="F504" s="65">
        <v>50000</v>
      </c>
    </row>
    <row r="505" spans="2:6" ht="11.25">
      <c r="B505" s="22"/>
      <c r="C505" s="53"/>
      <c r="D505" s="59">
        <v>4120</v>
      </c>
      <c r="E505" s="47" t="s">
        <v>335</v>
      </c>
      <c r="F505" s="65">
        <v>7000</v>
      </c>
    </row>
    <row r="506" spans="2:6" ht="11.25">
      <c r="B506" s="22"/>
      <c r="C506" s="53"/>
      <c r="D506" s="59">
        <v>4210</v>
      </c>
      <c r="E506" s="47" t="s">
        <v>301</v>
      </c>
      <c r="F506" s="65">
        <v>19000</v>
      </c>
    </row>
    <row r="507" spans="2:6" ht="11.25">
      <c r="B507" s="22"/>
      <c r="C507" s="53"/>
      <c r="D507" s="59">
        <v>4270</v>
      </c>
      <c r="E507" s="47" t="s">
        <v>337</v>
      </c>
      <c r="F507" s="65">
        <v>3000</v>
      </c>
    </row>
    <row r="508" spans="2:6" ht="11.25">
      <c r="B508" s="22"/>
      <c r="C508" s="53"/>
      <c r="D508" s="59">
        <v>4300</v>
      </c>
      <c r="E508" s="47" t="s">
        <v>300</v>
      </c>
      <c r="F508" s="65">
        <v>15000</v>
      </c>
    </row>
    <row r="509" spans="2:6" ht="11.25">
      <c r="B509" s="22"/>
      <c r="C509" s="53"/>
      <c r="D509" s="59">
        <v>4410</v>
      </c>
      <c r="E509" s="47" t="s">
        <v>308</v>
      </c>
      <c r="F509" s="65">
        <v>500</v>
      </c>
    </row>
    <row r="510" spans="2:6" ht="11.25">
      <c r="B510" s="22"/>
      <c r="C510" s="53"/>
      <c r="D510" s="59">
        <v>4430</v>
      </c>
      <c r="E510" s="47" t="s">
        <v>183</v>
      </c>
      <c r="F510" s="65">
        <v>1200</v>
      </c>
    </row>
    <row r="511" spans="2:6" ht="11.25">
      <c r="B511" s="22"/>
      <c r="C511" s="53"/>
      <c r="D511" s="59">
        <v>4440</v>
      </c>
      <c r="E511" s="47" t="s">
        <v>338</v>
      </c>
      <c r="F511" s="65">
        <v>8600</v>
      </c>
    </row>
    <row r="512" spans="2:6" ht="11.25">
      <c r="B512" s="22"/>
      <c r="C512" s="53"/>
      <c r="D512" s="59">
        <v>6060</v>
      </c>
      <c r="E512" s="47" t="s">
        <v>442</v>
      </c>
      <c r="F512" s="65">
        <v>6000</v>
      </c>
    </row>
    <row r="513" spans="2:6" ht="11.25">
      <c r="B513" s="22"/>
      <c r="C513" s="53"/>
      <c r="D513" s="59"/>
      <c r="E513" s="11"/>
      <c r="F513" s="65"/>
    </row>
    <row r="514" spans="2:6" ht="11.25">
      <c r="B514" s="22"/>
      <c r="C514" s="53">
        <v>80195</v>
      </c>
      <c r="D514" s="59">
        <v>4440</v>
      </c>
      <c r="E514" s="11" t="s">
        <v>316</v>
      </c>
      <c r="F514" s="97">
        <v>45000</v>
      </c>
    </row>
    <row r="515" spans="2:6" ht="11.25">
      <c r="B515" s="22"/>
      <c r="C515" s="53"/>
      <c r="D515" s="59"/>
      <c r="E515" s="11"/>
      <c r="F515" s="97"/>
    </row>
    <row r="516" spans="2:6" ht="11.25">
      <c r="B516" s="155">
        <v>854</v>
      </c>
      <c r="C516" s="156">
        <v>85495</v>
      </c>
      <c r="D516" s="157">
        <v>4440</v>
      </c>
      <c r="E516" s="162" t="s">
        <v>316</v>
      </c>
      <c r="F516" s="158">
        <v>6600</v>
      </c>
    </row>
    <row r="517" spans="2:6" ht="11.25">
      <c r="B517" s="22"/>
      <c r="C517" s="53"/>
      <c r="D517" s="59"/>
      <c r="E517" s="11"/>
      <c r="F517" s="66"/>
    </row>
    <row r="518" spans="2:6" ht="12.75">
      <c r="B518" s="22"/>
      <c r="C518" s="53"/>
      <c r="D518" s="59"/>
      <c r="E518" s="116" t="s">
        <v>168</v>
      </c>
      <c r="F518" s="117">
        <f>SUM(F524,F537,F540,F551,F565,F568,F582,F554,)</f>
        <v>2205000</v>
      </c>
    </row>
    <row r="519" spans="2:6" ht="11.25">
      <c r="B519" s="22"/>
      <c r="C519" s="53"/>
      <c r="D519" s="59"/>
      <c r="E519" s="11"/>
      <c r="F519" s="65"/>
    </row>
    <row r="520" spans="2:6" ht="12">
      <c r="B520" s="127">
        <v>854</v>
      </c>
      <c r="C520" s="18"/>
      <c r="D520" s="61"/>
      <c r="E520" s="18" t="s">
        <v>396</v>
      </c>
      <c r="F520" s="20">
        <f>SUM(F521:F522)</f>
        <v>2205000</v>
      </c>
    </row>
    <row r="521" spans="2:6" ht="11.25">
      <c r="B521" s="22"/>
      <c r="C521" s="53">
        <v>85404</v>
      </c>
      <c r="D521" s="59"/>
      <c r="E521" s="22" t="s">
        <v>157</v>
      </c>
      <c r="F521" s="97">
        <f>SUM(F524,F540,F554,F568)</f>
        <v>2198000</v>
      </c>
    </row>
    <row r="522" spans="2:7" ht="11.25">
      <c r="B522" s="22"/>
      <c r="C522" s="53">
        <v>85446</v>
      </c>
      <c r="D522" s="59"/>
      <c r="E522" s="22" t="s">
        <v>444</v>
      </c>
      <c r="F522" s="97">
        <f>SUM(F537,F551,F565,F582,)</f>
        <v>7000</v>
      </c>
      <c r="G522" s="159"/>
    </row>
    <row r="523" spans="2:6" ht="11.25">
      <c r="B523" s="22"/>
      <c r="C523" s="53"/>
      <c r="D523" s="59"/>
      <c r="E523" s="47" t="s">
        <v>182</v>
      </c>
      <c r="F523" s="97"/>
    </row>
    <row r="524" spans="2:6" ht="11.25">
      <c r="B524" s="22"/>
      <c r="C524" s="53">
        <v>85404</v>
      </c>
      <c r="D524" s="59"/>
      <c r="E524" s="22" t="s">
        <v>169</v>
      </c>
      <c r="F524" s="97">
        <f>SUM(F525:F535)</f>
        <v>751259</v>
      </c>
    </row>
    <row r="525" spans="2:6" ht="11.25">
      <c r="B525" s="22"/>
      <c r="C525" s="53"/>
      <c r="D525" s="59">
        <v>3020</v>
      </c>
      <c r="E525" s="47" t="s">
        <v>161</v>
      </c>
      <c r="F525" s="73">
        <v>2500</v>
      </c>
    </row>
    <row r="526" spans="2:6" ht="11.25">
      <c r="B526" s="22"/>
      <c r="C526" s="53"/>
      <c r="D526" s="59">
        <v>4010</v>
      </c>
      <c r="E526" s="47" t="s">
        <v>159</v>
      </c>
      <c r="F526" s="73">
        <v>460400</v>
      </c>
    </row>
    <row r="527" spans="2:6" ht="11.25">
      <c r="B527" s="22"/>
      <c r="C527" s="53"/>
      <c r="D527" s="59">
        <v>4040</v>
      </c>
      <c r="E527" s="47" t="s">
        <v>160</v>
      </c>
      <c r="F527" s="73">
        <v>33731</v>
      </c>
    </row>
    <row r="528" spans="2:6" ht="11.25">
      <c r="B528" s="23"/>
      <c r="C528" s="54"/>
      <c r="D528" s="60">
        <v>4110</v>
      </c>
      <c r="E528" s="4" t="s">
        <v>162</v>
      </c>
      <c r="F528" s="182">
        <v>87600</v>
      </c>
    </row>
    <row r="529" spans="2:6" ht="11.25">
      <c r="B529" s="167"/>
      <c r="C529" s="168"/>
      <c r="D529" s="169">
        <v>4120</v>
      </c>
      <c r="E529" s="183" t="s">
        <v>335</v>
      </c>
      <c r="F529" s="184">
        <v>12000</v>
      </c>
    </row>
    <row r="530" spans="2:6" ht="11.25">
      <c r="B530" s="22"/>
      <c r="C530" s="53"/>
      <c r="D530" s="59">
        <v>4210</v>
      </c>
      <c r="E530" s="47" t="s">
        <v>301</v>
      </c>
      <c r="F530" s="73">
        <v>500</v>
      </c>
    </row>
    <row r="531" spans="2:6" ht="11.25">
      <c r="B531" s="22"/>
      <c r="C531" s="53"/>
      <c r="D531" s="59">
        <v>4270</v>
      </c>
      <c r="E531" s="47" t="s">
        <v>337</v>
      </c>
      <c r="F531" s="73">
        <v>120000</v>
      </c>
    </row>
    <row r="532" spans="2:6" ht="11.25">
      <c r="B532" s="22"/>
      <c r="C532" s="53"/>
      <c r="D532" s="59">
        <v>4300</v>
      </c>
      <c r="E532" s="47" t="s">
        <v>300</v>
      </c>
      <c r="F532" s="73">
        <v>3000</v>
      </c>
    </row>
    <row r="533" spans="2:6" ht="11.25">
      <c r="B533" s="22"/>
      <c r="C533" s="53"/>
      <c r="D533" s="59">
        <v>4410</v>
      </c>
      <c r="E533" s="47" t="s">
        <v>308</v>
      </c>
      <c r="F533" s="73">
        <v>500</v>
      </c>
    </row>
    <row r="534" spans="2:6" ht="11.25">
      <c r="B534" s="22"/>
      <c r="C534" s="53"/>
      <c r="D534" s="59">
        <v>4430</v>
      </c>
      <c r="E534" s="47" t="s">
        <v>183</v>
      </c>
      <c r="F534" s="73">
        <v>2000</v>
      </c>
    </row>
    <row r="535" spans="2:6" ht="11.25">
      <c r="B535" s="22"/>
      <c r="C535" s="53"/>
      <c r="D535" s="59">
        <v>4440</v>
      </c>
      <c r="E535" s="47" t="s">
        <v>338</v>
      </c>
      <c r="F535" s="73">
        <v>29028</v>
      </c>
    </row>
    <row r="536" spans="2:6" ht="11.25">
      <c r="B536" s="22"/>
      <c r="C536" s="53"/>
      <c r="D536" s="59"/>
      <c r="E536" s="47"/>
      <c r="F536" s="73"/>
    </row>
    <row r="537" spans="2:6" ht="12">
      <c r="B537" s="22"/>
      <c r="C537" s="122">
        <v>85446</v>
      </c>
      <c r="D537" s="120"/>
      <c r="E537" s="123" t="s">
        <v>444</v>
      </c>
      <c r="F537" s="97">
        <v>2400</v>
      </c>
    </row>
    <row r="538" spans="2:6" ht="11.25">
      <c r="B538" s="22"/>
      <c r="C538" s="53"/>
      <c r="D538" s="59">
        <v>4300</v>
      </c>
      <c r="E538" s="47" t="s">
        <v>300</v>
      </c>
      <c r="F538" s="65"/>
    </row>
    <row r="539" spans="2:6" ht="11.25">
      <c r="B539" s="22"/>
      <c r="C539" s="53"/>
      <c r="D539" s="59"/>
      <c r="E539" s="47"/>
      <c r="F539" s="65"/>
    </row>
    <row r="540" spans="2:6" ht="11.25">
      <c r="B540" s="22"/>
      <c r="C540" s="53">
        <v>85404</v>
      </c>
      <c r="D540" s="59"/>
      <c r="E540" s="22" t="s">
        <v>170</v>
      </c>
      <c r="F540" s="97">
        <f>SUM(F541:F549)</f>
        <v>496603</v>
      </c>
    </row>
    <row r="541" spans="2:6" ht="11.25">
      <c r="B541" s="22"/>
      <c r="C541" s="53"/>
      <c r="D541" s="59">
        <v>3020</v>
      </c>
      <c r="E541" s="47" t="s">
        <v>161</v>
      </c>
      <c r="F541" s="73">
        <v>2330</v>
      </c>
    </row>
    <row r="542" spans="2:6" ht="11.25">
      <c r="B542" s="22"/>
      <c r="C542" s="53"/>
      <c r="D542" s="59">
        <v>4010</v>
      </c>
      <c r="E542" s="47" t="s">
        <v>159</v>
      </c>
      <c r="F542" s="73">
        <v>363748</v>
      </c>
    </row>
    <row r="543" spans="2:6" ht="11.25">
      <c r="B543" s="22"/>
      <c r="C543" s="53"/>
      <c r="D543" s="59">
        <v>4040</v>
      </c>
      <c r="E543" s="47" t="s">
        <v>160</v>
      </c>
      <c r="F543" s="73">
        <v>26512</v>
      </c>
    </row>
    <row r="544" spans="2:6" ht="11.25">
      <c r="B544" s="22"/>
      <c r="C544" s="53"/>
      <c r="D544" s="59">
        <v>4110</v>
      </c>
      <c r="E544" s="47" t="s">
        <v>162</v>
      </c>
      <c r="F544" s="73">
        <v>67635</v>
      </c>
    </row>
    <row r="545" spans="2:6" ht="11.25">
      <c r="B545" s="22"/>
      <c r="C545" s="53"/>
      <c r="D545" s="59">
        <v>4120</v>
      </c>
      <c r="E545" s="47" t="s">
        <v>335</v>
      </c>
      <c r="F545" s="73">
        <v>9268</v>
      </c>
    </row>
    <row r="546" spans="2:6" ht="11.25">
      <c r="B546" s="22"/>
      <c r="C546" s="53"/>
      <c r="D546" s="59">
        <v>4300</v>
      </c>
      <c r="E546" s="47" t="s">
        <v>300</v>
      </c>
      <c r="F546" s="73">
        <v>3000</v>
      </c>
    </row>
    <row r="547" spans="2:6" ht="11.25">
      <c r="B547" s="22"/>
      <c r="C547" s="53"/>
      <c r="D547" s="59">
        <v>4410</v>
      </c>
      <c r="E547" s="47" t="s">
        <v>308</v>
      </c>
      <c r="F547" s="73">
        <v>500</v>
      </c>
    </row>
    <row r="548" spans="2:6" ht="11.25">
      <c r="B548" s="22"/>
      <c r="C548" s="53"/>
      <c r="D548" s="59">
        <v>4430</v>
      </c>
      <c r="E548" s="47" t="s">
        <v>183</v>
      </c>
      <c r="F548" s="73">
        <v>1000</v>
      </c>
    </row>
    <row r="549" spans="2:6" ht="11.25">
      <c r="B549" s="22"/>
      <c r="C549" s="53"/>
      <c r="D549" s="59">
        <v>4440</v>
      </c>
      <c r="E549" s="47" t="s">
        <v>338</v>
      </c>
      <c r="F549" s="73">
        <v>22610</v>
      </c>
    </row>
    <row r="550" spans="2:6" ht="11.25">
      <c r="B550" s="22"/>
      <c r="C550" s="53"/>
      <c r="D550" s="59"/>
      <c r="E550" s="47"/>
      <c r="F550" s="73"/>
    </row>
    <row r="551" spans="2:6" ht="12">
      <c r="B551" s="22"/>
      <c r="C551" s="122">
        <v>85446</v>
      </c>
      <c r="D551" s="120"/>
      <c r="E551" s="123" t="s">
        <v>444</v>
      </c>
      <c r="F551" s="97">
        <v>1500</v>
      </c>
    </row>
    <row r="552" spans="2:6" ht="11.25">
      <c r="B552" s="22"/>
      <c r="C552" s="53"/>
      <c r="D552" s="59">
        <v>4300</v>
      </c>
      <c r="E552" s="47" t="s">
        <v>300</v>
      </c>
      <c r="F552" s="65"/>
    </row>
    <row r="553" spans="2:6" ht="11.25">
      <c r="B553" s="22"/>
      <c r="C553" s="53"/>
      <c r="D553" s="59"/>
      <c r="E553" s="47"/>
      <c r="F553" s="73"/>
    </row>
    <row r="554" spans="2:6" ht="11.25">
      <c r="B554" s="22"/>
      <c r="C554" s="53">
        <v>85404</v>
      </c>
      <c r="D554" s="59"/>
      <c r="E554" s="22" t="s">
        <v>171</v>
      </c>
      <c r="F554" s="97">
        <f>SUM(F555:F563)</f>
        <v>511437</v>
      </c>
    </row>
    <row r="555" spans="2:6" ht="11.25">
      <c r="B555" s="22"/>
      <c r="C555" s="53"/>
      <c r="D555" s="59">
        <v>3020</v>
      </c>
      <c r="E555" s="47" t="s">
        <v>161</v>
      </c>
      <c r="F555" s="73">
        <v>2400</v>
      </c>
    </row>
    <row r="556" spans="2:6" ht="11.25">
      <c r="B556" s="22"/>
      <c r="C556" s="53"/>
      <c r="D556" s="59">
        <v>4010</v>
      </c>
      <c r="E556" s="47" t="s">
        <v>159</v>
      </c>
      <c r="F556" s="73">
        <v>376415</v>
      </c>
    </row>
    <row r="557" spans="2:6" ht="11.25">
      <c r="B557" s="22"/>
      <c r="C557" s="53"/>
      <c r="D557" s="59">
        <v>4040</v>
      </c>
      <c r="E557" s="47" t="s">
        <v>160</v>
      </c>
      <c r="F557" s="73">
        <v>25817</v>
      </c>
    </row>
    <row r="558" spans="2:6" ht="11.25">
      <c r="B558" s="22"/>
      <c r="C558" s="53"/>
      <c r="D558" s="59">
        <v>4110</v>
      </c>
      <c r="E558" s="47" t="s">
        <v>162</v>
      </c>
      <c r="F558" s="73">
        <v>69283</v>
      </c>
    </row>
    <row r="559" spans="2:6" ht="11.25">
      <c r="B559" s="22"/>
      <c r="C559" s="53"/>
      <c r="D559" s="59">
        <v>4120</v>
      </c>
      <c r="E559" s="47" t="s">
        <v>335</v>
      </c>
      <c r="F559" s="73">
        <v>9494</v>
      </c>
    </row>
    <row r="560" spans="2:6" ht="11.25">
      <c r="B560" s="22"/>
      <c r="C560" s="53"/>
      <c r="D560" s="59">
        <v>4300</v>
      </c>
      <c r="E560" s="47" t="s">
        <v>300</v>
      </c>
      <c r="F560" s="73">
        <v>3000</v>
      </c>
    </row>
    <row r="561" spans="2:6" ht="11.25">
      <c r="B561" s="22"/>
      <c r="C561" s="53"/>
      <c r="D561" s="59">
        <v>4410</v>
      </c>
      <c r="E561" s="47" t="s">
        <v>308</v>
      </c>
      <c r="F561" s="73">
        <v>500</v>
      </c>
    </row>
    <row r="562" spans="2:6" ht="11.25">
      <c r="B562" s="22"/>
      <c r="C562" s="53"/>
      <c r="D562" s="59">
        <v>4430</v>
      </c>
      <c r="E562" s="47" t="s">
        <v>183</v>
      </c>
      <c r="F562" s="73">
        <v>1600</v>
      </c>
    </row>
    <row r="563" spans="2:6" ht="11.25">
      <c r="B563" s="22"/>
      <c r="C563" s="53"/>
      <c r="D563" s="59">
        <v>4440</v>
      </c>
      <c r="E563" s="47" t="s">
        <v>338</v>
      </c>
      <c r="F563" s="73">
        <v>22928</v>
      </c>
    </row>
    <row r="564" spans="2:6" ht="11.25">
      <c r="B564" s="22"/>
      <c r="C564" s="53"/>
      <c r="D564" s="59"/>
      <c r="E564" s="47"/>
      <c r="F564" s="73"/>
    </row>
    <row r="565" spans="2:6" ht="12">
      <c r="B565" s="22"/>
      <c r="C565" s="122">
        <v>85446</v>
      </c>
      <c r="D565" s="120"/>
      <c r="E565" s="123" t="s">
        <v>444</v>
      </c>
      <c r="F565" s="97">
        <v>1800</v>
      </c>
    </row>
    <row r="566" spans="2:6" ht="11.25">
      <c r="B566" s="22"/>
      <c r="C566" s="53"/>
      <c r="D566" s="59">
        <v>4300</v>
      </c>
      <c r="E566" s="47" t="s">
        <v>300</v>
      </c>
      <c r="F566" s="65"/>
    </row>
    <row r="567" spans="2:6" ht="11.25">
      <c r="B567" s="22"/>
      <c r="C567" s="53"/>
      <c r="D567" s="59"/>
      <c r="E567" s="47"/>
      <c r="F567" s="73"/>
    </row>
    <row r="568" spans="2:6" ht="11.25">
      <c r="B568" s="22"/>
      <c r="C568" s="53">
        <v>85404</v>
      </c>
      <c r="D568" s="59"/>
      <c r="E568" s="22" t="s">
        <v>172</v>
      </c>
      <c r="F568" s="97">
        <f>SUM(F569:F580)</f>
        <v>438701</v>
      </c>
    </row>
    <row r="569" spans="2:6" ht="11.25">
      <c r="B569" s="22"/>
      <c r="C569" s="53"/>
      <c r="D569" s="59">
        <v>3020</v>
      </c>
      <c r="E569" s="47" t="s">
        <v>161</v>
      </c>
      <c r="F569" s="73">
        <v>1300</v>
      </c>
    </row>
    <row r="570" spans="2:6" ht="11.25">
      <c r="B570" s="22"/>
      <c r="C570" s="53"/>
      <c r="D570" s="59">
        <v>4010</v>
      </c>
      <c r="E570" s="47" t="s">
        <v>159</v>
      </c>
      <c r="F570" s="73">
        <v>294657</v>
      </c>
    </row>
    <row r="571" spans="2:6" ht="11.25">
      <c r="B571" s="22"/>
      <c r="C571" s="53"/>
      <c r="D571" s="59">
        <v>4040</v>
      </c>
      <c r="E571" s="47" t="s">
        <v>160</v>
      </c>
      <c r="F571" s="73">
        <v>20940</v>
      </c>
    </row>
    <row r="572" spans="2:6" ht="11.25">
      <c r="B572" s="22"/>
      <c r="C572" s="53"/>
      <c r="D572" s="59">
        <v>4110</v>
      </c>
      <c r="E572" s="47" t="s">
        <v>162</v>
      </c>
      <c r="F572" s="73">
        <v>55800</v>
      </c>
    </row>
    <row r="573" spans="2:6" ht="11.25">
      <c r="B573" s="22"/>
      <c r="C573" s="53"/>
      <c r="D573" s="59">
        <v>4120</v>
      </c>
      <c r="E573" s="47" t="s">
        <v>335</v>
      </c>
      <c r="F573" s="73">
        <v>6700</v>
      </c>
    </row>
    <row r="574" spans="2:6" ht="11.25">
      <c r="B574" s="22"/>
      <c r="C574" s="53"/>
      <c r="D574" s="59">
        <v>4210</v>
      </c>
      <c r="E574" s="47" t="s">
        <v>301</v>
      </c>
      <c r="F574" s="73">
        <v>3000</v>
      </c>
    </row>
    <row r="575" spans="2:6" ht="11.25">
      <c r="B575" s="22"/>
      <c r="C575" s="53"/>
      <c r="D575" s="59">
        <v>4240</v>
      </c>
      <c r="E575" s="47" t="s">
        <v>336</v>
      </c>
      <c r="F575" s="73">
        <v>1000</v>
      </c>
    </row>
    <row r="576" spans="2:6" ht="11.25">
      <c r="B576" s="22"/>
      <c r="C576" s="53"/>
      <c r="D576" s="59">
        <v>4270</v>
      </c>
      <c r="E576" s="47" t="s">
        <v>337</v>
      </c>
      <c r="F576" s="73">
        <v>30000</v>
      </c>
    </row>
    <row r="577" spans="2:6" ht="11.25">
      <c r="B577" s="22"/>
      <c r="C577" s="53"/>
      <c r="D577" s="59">
        <v>4300</v>
      </c>
      <c r="E577" s="47" t="s">
        <v>300</v>
      </c>
      <c r="F577" s="73">
        <v>3847</v>
      </c>
    </row>
    <row r="578" spans="2:6" ht="11.25">
      <c r="B578" s="22"/>
      <c r="C578" s="53"/>
      <c r="D578" s="59">
        <v>4410</v>
      </c>
      <c r="E578" s="47" t="s">
        <v>308</v>
      </c>
      <c r="F578" s="73">
        <v>500</v>
      </c>
    </row>
    <row r="579" spans="2:6" ht="11.25">
      <c r="B579" s="22"/>
      <c r="C579" s="53"/>
      <c r="D579" s="59">
        <v>4430</v>
      </c>
      <c r="E579" s="47" t="s">
        <v>183</v>
      </c>
      <c r="F579" s="73">
        <v>3000</v>
      </c>
    </row>
    <row r="580" spans="2:6" ht="11.25">
      <c r="B580" s="22"/>
      <c r="C580" s="53"/>
      <c r="D580" s="59">
        <v>4440</v>
      </c>
      <c r="E580" s="47" t="s">
        <v>338</v>
      </c>
      <c r="F580" s="73">
        <v>17957</v>
      </c>
    </row>
    <row r="581" spans="2:6" ht="11.25">
      <c r="B581" s="22"/>
      <c r="C581" s="122">
        <v>85446</v>
      </c>
      <c r="D581" s="59"/>
      <c r="E581" s="47"/>
      <c r="F581" s="73"/>
    </row>
    <row r="582" spans="2:6" ht="12">
      <c r="B582" s="22"/>
      <c r="C582" s="53"/>
      <c r="D582" s="120"/>
      <c r="E582" s="123" t="s">
        <v>444</v>
      </c>
      <c r="F582" s="97">
        <v>1300</v>
      </c>
    </row>
    <row r="583" spans="2:6" ht="11.25">
      <c r="B583" s="22"/>
      <c r="C583" s="53"/>
      <c r="D583" s="59">
        <v>4300</v>
      </c>
      <c r="E583" s="47" t="s">
        <v>300</v>
      </c>
      <c r="F583" s="65"/>
    </row>
    <row r="584" spans="2:6" ht="11.25">
      <c r="B584" s="22"/>
      <c r="C584" s="53"/>
      <c r="D584" s="59"/>
      <c r="E584" s="47"/>
      <c r="F584" s="73"/>
    </row>
    <row r="585" spans="2:6" ht="11.25">
      <c r="B585" s="22"/>
      <c r="C585" s="53"/>
      <c r="D585" s="59"/>
      <c r="E585" s="11"/>
      <c r="F585" s="65"/>
    </row>
    <row r="586" spans="2:6" ht="12.75">
      <c r="B586" s="22"/>
      <c r="C586" s="53"/>
      <c r="D586" s="59"/>
      <c r="E586" s="116" t="s">
        <v>184</v>
      </c>
      <c r="F586" s="117">
        <f>SUM(F589,F633,)</f>
        <v>5549000</v>
      </c>
    </row>
    <row r="587" spans="2:6" ht="12.75">
      <c r="B587" s="22"/>
      <c r="C587" s="53"/>
      <c r="D587" s="59"/>
      <c r="E587" s="116" t="s">
        <v>179</v>
      </c>
      <c r="F587" s="65"/>
    </row>
    <row r="588" spans="2:6" ht="11.25">
      <c r="B588" s="185"/>
      <c r="C588" s="185"/>
      <c r="D588" s="60"/>
      <c r="E588" s="23"/>
      <c r="F588" s="67"/>
    </row>
    <row r="589" spans="2:6" ht="12">
      <c r="B589" s="18">
        <v>853</v>
      </c>
      <c r="C589" s="52"/>
      <c r="D589" s="61"/>
      <c r="E589" s="18" t="s">
        <v>19</v>
      </c>
      <c r="F589" s="20">
        <f>SUM(F592,F604,F609,F614,F617,F620,F663,F673,)</f>
        <v>5465000</v>
      </c>
    </row>
    <row r="590" spans="2:6" ht="11.25">
      <c r="B590" s="155">
        <v>851</v>
      </c>
      <c r="C590" s="156">
        <v>85154</v>
      </c>
      <c r="D590" s="157"/>
      <c r="E590" s="155" t="s">
        <v>177</v>
      </c>
      <c r="F590" s="158">
        <v>84000</v>
      </c>
    </row>
    <row r="591" spans="2:6" ht="12">
      <c r="B591" s="104"/>
      <c r="C591" s="119"/>
      <c r="D591" s="120"/>
      <c r="E591" s="104"/>
      <c r="F591" s="121"/>
    </row>
    <row r="592" spans="2:7" ht="11.25">
      <c r="B592" s="22"/>
      <c r="C592" s="53">
        <v>85303</v>
      </c>
      <c r="D592" s="59"/>
      <c r="E592" s="22" t="s">
        <v>264</v>
      </c>
      <c r="F592" s="97">
        <f>SUM(F593:F602)</f>
        <v>100000</v>
      </c>
      <c r="G592" s="159"/>
    </row>
    <row r="593" spans="2:6" ht="11.25">
      <c r="B593" s="22"/>
      <c r="C593" s="53"/>
      <c r="D593" s="59">
        <v>4010</v>
      </c>
      <c r="E593" s="47" t="s">
        <v>159</v>
      </c>
      <c r="F593" s="73">
        <v>32300</v>
      </c>
    </row>
    <row r="594" spans="2:6" ht="11.25">
      <c r="B594" s="22"/>
      <c r="C594" s="53"/>
      <c r="D594" s="59">
        <v>4040</v>
      </c>
      <c r="E594" s="47" t="s">
        <v>160</v>
      </c>
      <c r="F594" s="73">
        <v>2438</v>
      </c>
    </row>
    <row r="595" spans="2:6" ht="11.25">
      <c r="B595" s="22"/>
      <c r="C595" s="53"/>
      <c r="D595" s="59">
        <v>4110</v>
      </c>
      <c r="E595" s="47" t="s">
        <v>162</v>
      </c>
      <c r="F595" s="73">
        <v>6300</v>
      </c>
    </row>
    <row r="596" spans="2:6" ht="11.25">
      <c r="B596" s="23"/>
      <c r="C596" s="54"/>
      <c r="D596" s="60">
        <v>4120</v>
      </c>
      <c r="E596" s="4" t="s">
        <v>335</v>
      </c>
      <c r="F596" s="182">
        <v>962</v>
      </c>
    </row>
    <row r="597" spans="2:6" ht="11.25">
      <c r="B597" s="167"/>
      <c r="C597" s="168"/>
      <c r="D597" s="169">
        <v>4210</v>
      </c>
      <c r="E597" s="183" t="s">
        <v>301</v>
      </c>
      <c r="F597" s="184">
        <v>12154</v>
      </c>
    </row>
    <row r="598" spans="2:6" ht="11.25">
      <c r="B598" s="22"/>
      <c r="C598" s="53"/>
      <c r="D598" s="59">
        <v>4220</v>
      </c>
      <c r="E598" s="47" t="s">
        <v>339</v>
      </c>
      <c r="F598" s="73">
        <v>9300</v>
      </c>
    </row>
    <row r="599" spans="2:6" ht="11.25">
      <c r="B599" s="22"/>
      <c r="C599" s="53"/>
      <c r="D599" s="59">
        <v>4260</v>
      </c>
      <c r="E599" s="47" t="s">
        <v>305</v>
      </c>
      <c r="F599" s="73">
        <v>14000</v>
      </c>
    </row>
    <row r="600" spans="2:6" ht="11.25">
      <c r="B600" s="22"/>
      <c r="C600" s="53"/>
      <c r="D600" s="59">
        <v>4300</v>
      </c>
      <c r="E600" s="47" t="s">
        <v>300</v>
      </c>
      <c r="F600" s="73">
        <v>20500</v>
      </c>
    </row>
    <row r="601" spans="2:6" ht="11.25">
      <c r="B601" s="22"/>
      <c r="C601" s="53"/>
      <c r="D601" s="59">
        <v>4410</v>
      </c>
      <c r="E601" s="47" t="s">
        <v>308</v>
      </c>
      <c r="F601" s="73">
        <v>500</v>
      </c>
    </row>
    <row r="602" spans="2:6" ht="11.25">
      <c r="B602" s="22"/>
      <c r="C602" s="53"/>
      <c r="D602" s="59">
        <v>4440</v>
      </c>
      <c r="E602" s="47" t="s">
        <v>338</v>
      </c>
      <c r="F602" s="73">
        <v>1546</v>
      </c>
    </row>
    <row r="603" spans="2:6" ht="11.25">
      <c r="B603" s="22"/>
      <c r="C603" s="53"/>
      <c r="D603" s="59"/>
      <c r="E603" s="47"/>
      <c r="F603" s="73"/>
    </row>
    <row r="604" spans="2:6" ht="11.25">
      <c r="B604" s="22"/>
      <c r="C604" s="53">
        <v>85313</v>
      </c>
      <c r="D604" s="59"/>
      <c r="E604" s="22" t="s">
        <v>380</v>
      </c>
      <c r="F604" s="97">
        <v>38000</v>
      </c>
    </row>
    <row r="605" spans="2:6" ht="11.25">
      <c r="B605" s="22"/>
      <c r="C605" s="53"/>
      <c r="D605" s="59"/>
      <c r="E605" s="22" t="s">
        <v>372</v>
      </c>
      <c r="F605" s="73"/>
    </row>
    <row r="606" spans="2:6" ht="11.25">
      <c r="B606" s="22"/>
      <c r="C606" s="53"/>
      <c r="D606" s="59">
        <v>4130</v>
      </c>
      <c r="E606" s="47" t="s">
        <v>381</v>
      </c>
      <c r="F606" s="73"/>
    </row>
    <row r="607" spans="2:6" ht="11.25">
      <c r="B607" s="22"/>
      <c r="C607" s="53"/>
      <c r="D607" s="59"/>
      <c r="E607" s="47"/>
      <c r="F607" s="73"/>
    </row>
    <row r="608" spans="2:6" ht="11.25">
      <c r="B608" s="22"/>
      <c r="C608" s="53"/>
      <c r="D608" s="59"/>
      <c r="E608" s="11"/>
      <c r="F608" s="65"/>
    </row>
    <row r="609" spans="2:6" ht="11.25">
      <c r="B609" s="22"/>
      <c r="C609" s="53">
        <v>85314</v>
      </c>
      <c r="D609" s="59"/>
      <c r="E609" s="22" t="s">
        <v>340</v>
      </c>
      <c r="F609" s="97">
        <f>SUM(F611:F612)</f>
        <v>1614000</v>
      </c>
    </row>
    <row r="610" spans="2:6" ht="11.25">
      <c r="B610" s="22"/>
      <c r="C610" s="53"/>
      <c r="D610" s="59"/>
      <c r="E610" s="22" t="s">
        <v>266</v>
      </c>
      <c r="F610" s="97"/>
    </row>
    <row r="611" spans="2:6" ht="11.25">
      <c r="B611" s="22"/>
      <c r="C611" s="53"/>
      <c r="D611" s="59">
        <v>3110</v>
      </c>
      <c r="E611" s="11" t="s">
        <v>110</v>
      </c>
      <c r="F611" s="65">
        <v>1564000</v>
      </c>
    </row>
    <row r="612" spans="2:6" ht="11.25">
      <c r="B612" s="22"/>
      <c r="C612" s="53"/>
      <c r="D612" s="59">
        <v>4110</v>
      </c>
      <c r="E612" s="11" t="s">
        <v>162</v>
      </c>
      <c r="F612" s="65">
        <v>50000</v>
      </c>
    </row>
    <row r="613" spans="2:6" ht="11.25">
      <c r="B613" s="22"/>
      <c r="C613" s="53"/>
      <c r="D613" s="59"/>
      <c r="E613" s="11"/>
      <c r="F613" s="65"/>
    </row>
    <row r="614" spans="2:6" ht="11.25">
      <c r="B614" s="22"/>
      <c r="C614" s="53">
        <v>85315</v>
      </c>
      <c r="D614" s="59"/>
      <c r="E614" s="22" t="s">
        <v>25</v>
      </c>
      <c r="F614" s="97">
        <v>2600000</v>
      </c>
    </row>
    <row r="615" spans="2:6" ht="11.25">
      <c r="B615" s="22"/>
      <c r="C615" s="53"/>
      <c r="D615" s="59">
        <v>3110</v>
      </c>
      <c r="E615" s="11" t="s">
        <v>110</v>
      </c>
      <c r="F615" s="65"/>
    </row>
    <row r="616" spans="2:6" ht="11.25">
      <c r="B616" s="22"/>
      <c r="C616" s="53"/>
      <c r="D616" s="59"/>
      <c r="E616" s="11"/>
      <c r="F616" s="65"/>
    </row>
    <row r="617" spans="2:6" ht="11.25">
      <c r="B617" s="22"/>
      <c r="C617" s="53">
        <v>85316</v>
      </c>
      <c r="D617" s="59"/>
      <c r="E617" s="22" t="s">
        <v>268</v>
      </c>
      <c r="F617" s="97">
        <v>229000</v>
      </c>
    </row>
    <row r="618" spans="2:6" ht="11.25">
      <c r="B618" s="22"/>
      <c r="C618" s="53"/>
      <c r="D618" s="59">
        <v>3110</v>
      </c>
      <c r="E618" s="11" t="s">
        <v>110</v>
      </c>
      <c r="F618" s="65"/>
    </row>
    <row r="619" spans="2:6" ht="11.25">
      <c r="B619" s="22"/>
      <c r="C619" s="53"/>
      <c r="D619" s="59"/>
      <c r="E619" s="11"/>
      <c r="F619" s="65"/>
    </row>
    <row r="620" spans="2:7" ht="11.25">
      <c r="B620" s="22"/>
      <c r="C620" s="53">
        <v>85319</v>
      </c>
      <c r="D620" s="59"/>
      <c r="E620" s="22" t="s">
        <v>269</v>
      </c>
      <c r="F620" s="97">
        <f>SUM(F621:F631)</f>
        <v>535000</v>
      </c>
      <c r="G620" s="159"/>
    </row>
    <row r="621" spans="2:6" ht="11.25">
      <c r="B621" s="22"/>
      <c r="C621" s="53"/>
      <c r="D621" s="59">
        <v>3020</v>
      </c>
      <c r="E621" s="47" t="s">
        <v>161</v>
      </c>
      <c r="F621" s="65">
        <v>5252</v>
      </c>
    </row>
    <row r="622" spans="2:6" ht="11.25">
      <c r="B622" s="22"/>
      <c r="C622" s="53"/>
      <c r="D622" s="59">
        <v>4010</v>
      </c>
      <c r="E622" s="47" t="s">
        <v>159</v>
      </c>
      <c r="F622" s="65">
        <v>370827</v>
      </c>
    </row>
    <row r="623" spans="2:6" ht="11.25">
      <c r="B623" s="22"/>
      <c r="C623" s="53"/>
      <c r="D623" s="59">
        <v>4040</v>
      </c>
      <c r="E623" s="47" t="s">
        <v>160</v>
      </c>
      <c r="F623" s="65">
        <v>26564</v>
      </c>
    </row>
    <row r="624" spans="2:6" ht="11.25">
      <c r="B624" s="22"/>
      <c r="C624" s="53"/>
      <c r="D624" s="59">
        <v>4110</v>
      </c>
      <c r="E624" s="47" t="s">
        <v>162</v>
      </c>
      <c r="F624" s="65">
        <v>70236</v>
      </c>
    </row>
    <row r="625" spans="2:6" ht="11.25">
      <c r="B625" s="22"/>
      <c r="C625" s="53"/>
      <c r="D625" s="59">
        <v>4120</v>
      </c>
      <c r="E625" s="47" t="s">
        <v>335</v>
      </c>
      <c r="F625" s="65">
        <v>9624</v>
      </c>
    </row>
    <row r="626" spans="2:6" ht="11.25">
      <c r="B626" s="22"/>
      <c r="C626" s="53"/>
      <c r="D626" s="59">
        <v>4210</v>
      </c>
      <c r="E626" s="47" t="s">
        <v>301</v>
      </c>
      <c r="F626" s="65">
        <v>10400</v>
      </c>
    </row>
    <row r="627" spans="2:6" ht="11.25">
      <c r="B627" s="22"/>
      <c r="C627" s="53"/>
      <c r="D627" s="59">
        <v>4260</v>
      </c>
      <c r="E627" s="47" t="s">
        <v>305</v>
      </c>
      <c r="F627" s="65">
        <v>4595</v>
      </c>
    </row>
    <row r="628" spans="2:6" ht="11.25">
      <c r="B628" s="22"/>
      <c r="C628" s="53"/>
      <c r="D628" s="59">
        <v>4300</v>
      </c>
      <c r="E628" s="47" t="s">
        <v>300</v>
      </c>
      <c r="F628" s="65">
        <v>19000</v>
      </c>
    </row>
    <row r="629" spans="2:6" ht="11.25">
      <c r="B629" s="22"/>
      <c r="C629" s="53"/>
      <c r="D629" s="59">
        <v>4430</v>
      </c>
      <c r="E629" s="47" t="s">
        <v>183</v>
      </c>
      <c r="F629" s="65">
        <v>4500</v>
      </c>
    </row>
    <row r="630" spans="2:6" ht="11.25">
      <c r="B630" s="22"/>
      <c r="C630" s="53"/>
      <c r="D630" s="59">
        <v>4410</v>
      </c>
      <c r="E630" s="47" t="s">
        <v>308</v>
      </c>
      <c r="F630" s="65">
        <v>700</v>
      </c>
    </row>
    <row r="631" spans="2:7" ht="11.25">
      <c r="B631" s="22"/>
      <c r="C631" s="53"/>
      <c r="D631" s="59">
        <v>4440</v>
      </c>
      <c r="E631" s="47" t="s">
        <v>338</v>
      </c>
      <c r="F631" s="65">
        <v>13302</v>
      </c>
      <c r="G631" s="118"/>
    </row>
    <row r="632" spans="2:6" ht="11.25">
      <c r="B632" s="22"/>
      <c r="C632" s="53"/>
      <c r="D632" s="59"/>
      <c r="E632" s="11"/>
      <c r="F632" s="65"/>
    </row>
    <row r="633" spans="2:6" ht="11.25">
      <c r="B633" s="155">
        <v>851</v>
      </c>
      <c r="C633" s="156">
        <v>85154</v>
      </c>
      <c r="D633" s="157"/>
      <c r="E633" s="155" t="s">
        <v>177</v>
      </c>
      <c r="F633" s="158">
        <f>SUM(F636,F643,F654,)</f>
        <v>84000</v>
      </c>
    </row>
    <row r="634" spans="2:6" ht="11.25">
      <c r="B634" s="155"/>
      <c r="C634" s="156"/>
      <c r="D634" s="157"/>
      <c r="E634" s="155" t="s">
        <v>357</v>
      </c>
      <c r="F634" s="158"/>
    </row>
    <row r="635" spans="2:6" ht="11.25">
      <c r="B635" s="155"/>
      <c r="C635" s="156"/>
      <c r="D635" s="157"/>
      <c r="E635" s="155" t="s">
        <v>358</v>
      </c>
      <c r="F635" s="158"/>
    </row>
    <row r="636" spans="2:6" ht="11.25">
      <c r="B636" s="22"/>
      <c r="C636" s="53"/>
      <c r="D636" s="59">
        <v>3110</v>
      </c>
      <c r="E636" s="47" t="s">
        <v>341</v>
      </c>
      <c r="F636" s="65">
        <f>SUM(F637:F641)</f>
        <v>53500</v>
      </c>
    </row>
    <row r="637" spans="2:6" ht="11.25">
      <c r="B637" s="22"/>
      <c r="C637" s="53"/>
      <c r="D637" s="59"/>
      <c r="E637" s="141" t="s">
        <v>359</v>
      </c>
      <c r="F637" s="134">
        <v>10000</v>
      </c>
    </row>
    <row r="638" spans="2:6" ht="11.25">
      <c r="B638" s="22"/>
      <c r="C638" s="53"/>
      <c r="D638" s="59"/>
      <c r="E638" s="47" t="s">
        <v>360</v>
      </c>
      <c r="F638" s="65"/>
    </row>
    <row r="639" spans="2:6" ht="11.25">
      <c r="B639" s="22"/>
      <c r="C639" s="53"/>
      <c r="D639" s="59"/>
      <c r="E639" s="141" t="s">
        <v>361</v>
      </c>
      <c r="F639" s="134">
        <v>36000</v>
      </c>
    </row>
    <row r="640" spans="2:6" ht="11.25">
      <c r="B640" s="22"/>
      <c r="C640" s="53"/>
      <c r="D640" s="59"/>
      <c r="E640" s="141" t="s">
        <v>362</v>
      </c>
      <c r="F640" s="65"/>
    </row>
    <row r="641" spans="2:6" ht="11.25">
      <c r="B641" s="22"/>
      <c r="C641" s="53"/>
      <c r="D641" s="59"/>
      <c r="E641" s="47" t="s">
        <v>363</v>
      </c>
      <c r="F641" s="134">
        <v>7500</v>
      </c>
    </row>
    <row r="642" spans="2:6" ht="11.25">
      <c r="B642" s="22"/>
      <c r="C642" s="53"/>
      <c r="D642" s="59"/>
      <c r="E642" s="47"/>
      <c r="F642" s="134"/>
    </row>
    <row r="643" spans="2:6" ht="11.25">
      <c r="B643" s="22"/>
      <c r="C643" s="53"/>
      <c r="D643" s="59"/>
      <c r="E643" s="47" t="s">
        <v>364</v>
      </c>
      <c r="F643" s="65">
        <f>SUM(F645:F652)</f>
        <v>16000</v>
      </c>
    </row>
    <row r="644" spans="2:6" ht="11.25">
      <c r="B644" s="22"/>
      <c r="C644" s="53"/>
      <c r="D644" s="59"/>
      <c r="E644" s="47" t="s">
        <v>365</v>
      </c>
      <c r="F644" s="65"/>
    </row>
    <row r="645" spans="2:6" ht="11.25">
      <c r="B645" s="22"/>
      <c r="C645" s="53"/>
      <c r="D645" s="59">
        <v>4010</v>
      </c>
      <c r="E645" s="47" t="s">
        <v>159</v>
      </c>
      <c r="F645" s="134">
        <v>7429</v>
      </c>
    </row>
    <row r="646" spans="2:6" ht="11.25">
      <c r="B646" s="22"/>
      <c r="C646" s="53"/>
      <c r="D646" s="59">
        <v>4040</v>
      </c>
      <c r="E646" s="47" t="s">
        <v>160</v>
      </c>
      <c r="F646" s="134">
        <v>304</v>
      </c>
    </row>
    <row r="647" spans="2:6" ht="11.25">
      <c r="B647" s="22"/>
      <c r="C647" s="53"/>
      <c r="D647" s="59">
        <v>4110</v>
      </c>
      <c r="E647" s="47" t="s">
        <v>162</v>
      </c>
      <c r="F647" s="134">
        <v>1378</v>
      </c>
    </row>
    <row r="648" spans="2:6" ht="11.25">
      <c r="B648" s="22"/>
      <c r="C648" s="53"/>
      <c r="D648" s="59">
        <v>4120</v>
      </c>
      <c r="E648" s="47" t="s">
        <v>335</v>
      </c>
      <c r="F648" s="134">
        <v>189</v>
      </c>
    </row>
    <row r="649" spans="2:6" ht="11.25">
      <c r="B649" s="22"/>
      <c r="C649" s="53"/>
      <c r="D649" s="59">
        <v>4210</v>
      </c>
      <c r="E649" s="47" t="s">
        <v>301</v>
      </c>
      <c r="F649" s="134">
        <v>2911</v>
      </c>
    </row>
    <row r="650" spans="2:6" ht="11.25">
      <c r="B650" s="22"/>
      <c r="C650" s="53"/>
      <c r="D650" s="59">
        <v>4300</v>
      </c>
      <c r="E650" s="47" t="s">
        <v>300</v>
      </c>
      <c r="F650" s="134">
        <v>3278</v>
      </c>
    </row>
    <row r="651" spans="2:6" ht="11.25">
      <c r="B651" s="22"/>
      <c r="C651" s="53"/>
      <c r="D651" s="59">
        <v>4410</v>
      </c>
      <c r="E651" s="47" t="s">
        <v>308</v>
      </c>
      <c r="F651" s="134">
        <v>125</v>
      </c>
    </row>
    <row r="652" spans="2:6" ht="11.25">
      <c r="B652" s="22"/>
      <c r="C652" s="53"/>
      <c r="D652" s="59">
        <v>4440</v>
      </c>
      <c r="E652" s="47" t="s">
        <v>338</v>
      </c>
      <c r="F652" s="134">
        <v>386</v>
      </c>
    </row>
    <row r="653" spans="2:6" ht="11.25">
      <c r="B653" s="22"/>
      <c r="C653" s="53"/>
      <c r="D653" s="59"/>
      <c r="E653" s="47"/>
      <c r="F653" s="134"/>
    </row>
    <row r="654" spans="2:6" ht="11.25">
      <c r="B654" s="22"/>
      <c r="C654" s="53"/>
      <c r="D654" s="59"/>
      <c r="E654" s="47" t="s">
        <v>443</v>
      </c>
      <c r="F654" s="65">
        <f>SUM(F655:F661)</f>
        <v>14500</v>
      </c>
    </row>
    <row r="655" spans="2:6" ht="11.25">
      <c r="B655" s="22"/>
      <c r="C655" s="53"/>
      <c r="D655" s="59">
        <v>4010</v>
      </c>
      <c r="E655" s="47" t="s">
        <v>159</v>
      </c>
      <c r="F655" s="134">
        <v>7096</v>
      </c>
    </row>
    <row r="656" spans="2:6" ht="11.25">
      <c r="B656" s="22"/>
      <c r="C656" s="53"/>
      <c r="D656" s="59">
        <v>4040</v>
      </c>
      <c r="E656" s="47" t="s">
        <v>160</v>
      </c>
      <c r="F656" s="134">
        <v>560</v>
      </c>
    </row>
    <row r="657" spans="2:6" ht="11.25">
      <c r="B657" s="22"/>
      <c r="C657" s="53"/>
      <c r="D657" s="59">
        <v>4110</v>
      </c>
      <c r="E657" s="47" t="s">
        <v>162</v>
      </c>
      <c r="F657" s="134">
        <v>1356</v>
      </c>
    </row>
    <row r="658" spans="2:6" ht="11.25">
      <c r="B658" s="22"/>
      <c r="C658" s="53"/>
      <c r="D658" s="59">
        <v>4120</v>
      </c>
      <c r="E658" s="47" t="s">
        <v>335</v>
      </c>
      <c r="F658" s="134">
        <v>188</v>
      </c>
    </row>
    <row r="659" spans="2:6" ht="11.25">
      <c r="B659" s="22"/>
      <c r="C659" s="53"/>
      <c r="D659" s="59">
        <v>4210</v>
      </c>
      <c r="E659" s="47" t="s">
        <v>301</v>
      </c>
      <c r="F659" s="134">
        <v>2914</v>
      </c>
    </row>
    <row r="660" spans="2:6" ht="11.25">
      <c r="B660" s="22"/>
      <c r="C660" s="53"/>
      <c r="D660" s="59">
        <v>4300</v>
      </c>
      <c r="E660" s="47" t="s">
        <v>300</v>
      </c>
      <c r="F660" s="134">
        <v>2000</v>
      </c>
    </row>
    <row r="661" spans="2:6" ht="11.25">
      <c r="B661" s="22"/>
      <c r="C661" s="53"/>
      <c r="D661" s="59">
        <v>4440</v>
      </c>
      <c r="E661" s="47" t="s">
        <v>338</v>
      </c>
      <c r="F661" s="134">
        <v>386</v>
      </c>
    </row>
    <row r="662" spans="2:6" ht="11.25">
      <c r="B662" s="22"/>
      <c r="C662" s="53"/>
      <c r="D662" s="59"/>
      <c r="E662" s="47"/>
      <c r="F662" s="134"/>
    </row>
    <row r="663" spans="2:7" ht="11.25">
      <c r="B663" s="22"/>
      <c r="C663" s="53">
        <v>85328</v>
      </c>
      <c r="D663" s="112"/>
      <c r="E663" s="22" t="s">
        <v>270</v>
      </c>
      <c r="F663" s="97">
        <f>SUM(F664:F671)</f>
        <v>145000</v>
      </c>
      <c r="G663" s="159"/>
    </row>
    <row r="664" spans="2:6" ht="11.25">
      <c r="B664" s="22"/>
      <c r="C664" s="53"/>
      <c r="D664" s="59">
        <v>3020</v>
      </c>
      <c r="E664" s="47" t="s">
        <v>161</v>
      </c>
      <c r="F664" s="73">
        <v>2477</v>
      </c>
    </row>
    <row r="665" spans="2:6" ht="11.25">
      <c r="B665" s="23"/>
      <c r="C665" s="54"/>
      <c r="D665" s="60">
        <v>4010</v>
      </c>
      <c r="E665" s="4" t="s">
        <v>159</v>
      </c>
      <c r="F665" s="182">
        <v>101792</v>
      </c>
    </row>
    <row r="666" spans="2:6" ht="11.25">
      <c r="B666" s="167"/>
      <c r="C666" s="168"/>
      <c r="D666" s="169">
        <v>4040</v>
      </c>
      <c r="E666" s="183" t="s">
        <v>160</v>
      </c>
      <c r="F666" s="184">
        <v>7712</v>
      </c>
    </row>
    <row r="667" spans="2:6" ht="11.25">
      <c r="B667" s="22"/>
      <c r="C667" s="53"/>
      <c r="D667" s="59">
        <v>4110</v>
      </c>
      <c r="E667" s="47" t="s">
        <v>162</v>
      </c>
      <c r="F667" s="73">
        <v>19754</v>
      </c>
    </row>
    <row r="668" spans="2:6" ht="11.25">
      <c r="B668" s="22"/>
      <c r="C668" s="53"/>
      <c r="D668" s="59">
        <v>4120</v>
      </c>
      <c r="E668" s="47" t="s">
        <v>335</v>
      </c>
      <c r="F668" s="73">
        <v>2742</v>
      </c>
    </row>
    <row r="669" spans="2:6" ht="11.25">
      <c r="B669" s="22"/>
      <c r="C669" s="53"/>
      <c r="D669" s="59">
        <v>4210</v>
      </c>
      <c r="E669" s="47" t="s">
        <v>301</v>
      </c>
      <c r="F669" s="73">
        <v>1000</v>
      </c>
    </row>
    <row r="670" spans="2:6" ht="11.25">
      <c r="B670" s="22"/>
      <c r="C670" s="53"/>
      <c r="D670" s="59">
        <v>4300</v>
      </c>
      <c r="E670" s="47" t="s">
        <v>300</v>
      </c>
      <c r="F670" s="73">
        <v>5984</v>
      </c>
    </row>
    <row r="671" spans="2:6" ht="11.25">
      <c r="B671" s="22"/>
      <c r="C671" s="53"/>
      <c r="D671" s="59">
        <v>4440</v>
      </c>
      <c r="E671" s="47" t="s">
        <v>338</v>
      </c>
      <c r="F671" s="73">
        <v>3539</v>
      </c>
    </row>
    <row r="672" spans="2:6" ht="11.25">
      <c r="B672" s="22"/>
      <c r="C672" s="53"/>
      <c r="D672" s="59"/>
      <c r="E672" s="11"/>
      <c r="F672" s="65"/>
    </row>
    <row r="673" spans="2:6" ht="11.25">
      <c r="B673" s="22"/>
      <c r="C673" s="53">
        <v>85395</v>
      </c>
      <c r="D673" s="59"/>
      <c r="E673" s="22" t="s">
        <v>6</v>
      </c>
      <c r="F673" s="97">
        <f>SUM(F674:F674)</f>
        <v>204000</v>
      </c>
    </row>
    <row r="674" spans="2:6" ht="11.25">
      <c r="B674" s="22"/>
      <c r="C674" s="53"/>
      <c r="D674" s="59">
        <v>3110</v>
      </c>
      <c r="E674" s="11" t="s">
        <v>366</v>
      </c>
      <c r="F674" s="73">
        <v>204000</v>
      </c>
    </row>
    <row r="675" spans="2:6" ht="11.25">
      <c r="B675" s="22"/>
      <c r="C675" s="53"/>
      <c r="D675" s="59"/>
      <c r="E675" s="11"/>
      <c r="F675" s="65"/>
    </row>
    <row r="676" spans="2:6" ht="12.75">
      <c r="B676" s="22"/>
      <c r="C676" s="53"/>
      <c r="D676" s="59"/>
      <c r="E676" s="116" t="s">
        <v>185</v>
      </c>
      <c r="F676" s="117">
        <f>SUM(F678)</f>
        <v>357200</v>
      </c>
    </row>
    <row r="677" spans="2:6" ht="11.25">
      <c r="B677" s="23"/>
      <c r="C677" s="54"/>
      <c r="D677" s="60"/>
      <c r="E677" s="8"/>
      <c r="F677" s="67"/>
    </row>
    <row r="678" spans="2:6" ht="12">
      <c r="B678" s="18">
        <v>851</v>
      </c>
      <c r="C678" s="52"/>
      <c r="D678" s="61"/>
      <c r="E678" s="18" t="s">
        <v>58</v>
      </c>
      <c r="F678" s="20">
        <f>SUM(F680)</f>
        <v>357200</v>
      </c>
    </row>
    <row r="679" spans="2:6" ht="11.25">
      <c r="B679" s="22"/>
      <c r="C679" s="53"/>
      <c r="D679" s="59"/>
      <c r="E679" s="11"/>
      <c r="F679" s="65"/>
    </row>
    <row r="680" spans="2:6" ht="11.25">
      <c r="B680" s="22"/>
      <c r="C680" s="53">
        <v>85195</v>
      </c>
      <c r="D680" s="59"/>
      <c r="E680" s="22" t="s">
        <v>158</v>
      </c>
      <c r="F680" s="97">
        <f>SUM(F681:F692)</f>
        <v>357200</v>
      </c>
    </row>
    <row r="681" spans="2:6" ht="11.25">
      <c r="B681" s="22"/>
      <c r="C681" s="53"/>
      <c r="D681" s="59">
        <v>3020</v>
      </c>
      <c r="E681" s="47" t="s">
        <v>161</v>
      </c>
      <c r="F681" s="73">
        <v>800</v>
      </c>
    </row>
    <row r="682" spans="2:6" ht="11.25">
      <c r="B682" s="22"/>
      <c r="C682" s="53"/>
      <c r="D682" s="59">
        <v>3110</v>
      </c>
      <c r="E682" s="47" t="s">
        <v>110</v>
      </c>
      <c r="F682" s="73">
        <v>49043</v>
      </c>
    </row>
    <row r="683" spans="2:6" ht="11.25">
      <c r="B683" s="22"/>
      <c r="C683" s="53"/>
      <c r="D683" s="59">
        <v>4010</v>
      </c>
      <c r="E683" s="47" t="s">
        <v>159</v>
      </c>
      <c r="F683" s="73">
        <v>181164</v>
      </c>
    </row>
    <row r="684" spans="2:6" ht="11.25">
      <c r="B684" s="22"/>
      <c r="C684" s="53"/>
      <c r="D684" s="59">
        <v>4040</v>
      </c>
      <c r="E684" s="47" t="s">
        <v>160</v>
      </c>
      <c r="F684" s="73">
        <v>13389</v>
      </c>
    </row>
    <row r="685" spans="2:6" ht="11.25">
      <c r="B685" s="22"/>
      <c r="C685" s="53"/>
      <c r="D685" s="59">
        <v>4110</v>
      </c>
      <c r="E685" s="47" t="s">
        <v>162</v>
      </c>
      <c r="F685" s="73">
        <v>34529</v>
      </c>
    </row>
    <row r="686" spans="2:6" ht="11.25">
      <c r="B686" s="22"/>
      <c r="C686" s="53"/>
      <c r="D686" s="59">
        <v>4120</v>
      </c>
      <c r="E686" s="47" t="s">
        <v>335</v>
      </c>
      <c r="F686" s="73">
        <v>4731</v>
      </c>
    </row>
    <row r="687" spans="2:6" ht="11.25">
      <c r="B687" s="22"/>
      <c r="C687" s="53"/>
      <c r="D687" s="59">
        <v>4210</v>
      </c>
      <c r="E687" s="47" t="s">
        <v>301</v>
      </c>
      <c r="F687" s="73">
        <v>18500</v>
      </c>
    </row>
    <row r="688" spans="2:6" ht="11.25">
      <c r="B688" s="22"/>
      <c r="C688" s="53"/>
      <c r="D688" s="59">
        <v>4260</v>
      </c>
      <c r="E688" s="47" t="s">
        <v>305</v>
      </c>
      <c r="F688" s="73">
        <v>10500</v>
      </c>
    </row>
    <row r="689" spans="2:6" ht="11.25">
      <c r="B689" s="22"/>
      <c r="C689" s="53"/>
      <c r="D689" s="59">
        <v>4300</v>
      </c>
      <c r="E689" s="47" t="s">
        <v>300</v>
      </c>
      <c r="F689" s="73">
        <v>33392</v>
      </c>
    </row>
    <row r="690" spans="2:6" ht="11.25">
      <c r="B690" s="22"/>
      <c r="C690" s="53"/>
      <c r="D690" s="59">
        <v>4410</v>
      </c>
      <c r="E690" s="47" t="s">
        <v>308</v>
      </c>
      <c r="F690" s="73">
        <v>600</v>
      </c>
    </row>
    <row r="691" spans="2:6" ht="11.25">
      <c r="B691" s="22"/>
      <c r="C691" s="53"/>
      <c r="D691" s="59">
        <v>4430</v>
      </c>
      <c r="E691" s="47" t="s">
        <v>183</v>
      </c>
      <c r="F691" s="73">
        <v>4552</v>
      </c>
    </row>
    <row r="692" spans="2:6" ht="11.25">
      <c r="B692" s="22"/>
      <c r="C692" s="53"/>
      <c r="D692" s="59">
        <v>4440</v>
      </c>
      <c r="E692" s="47" t="s">
        <v>338</v>
      </c>
      <c r="F692" s="73">
        <v>6000</v>
      </c>
    </row>
    <row r="693" spans="2:6" ht="11.25">
      <c r="B693" s="22"/>
      <c r="C693" s="53"/>
      <c r="D693" s="59"/>
      <c r="E693" s="47"/>
      <c r="F693" s="73"/>
    </row>
    <row r="694" spans="2:6" ht="11.25">
      <c r="B694" s="22"/>
      <c r="C694" s="53"/>
      <c r="D694" s="59"/>
      <c r="E694" s="11"/>
      <c r="F694" s="65"/>
    </row>
    <row r="695" spans="2:6" ht="12.75">
      <c r="B695" s="22"/>
      <c r="C695" s="53"/>
      <c r="D695" s="59"/>
      <c r="E695" s="116" t="s">
        <v>186</v>
      </c>
      <c r="F695" s="117">
        <f>SUM(F697)</f>
        <v>373000</v>
      </c>
    </row>
    <row r="696" spans="2:6" ht="11.25">
      <c r="B696" s="22"/>
      <c r="C696" s="53"/>
      <c r="D696" s="59"/>
      <c r="E696" s="22"/>
      <c r="F696" s="65"/>
    </row>
    <row r="697" spans="2:6" ht="12">
      <c r="B697" s="18">
        <v>926</v>
      </c>
      <c r="C697" s="52"/>
      <c r="D697" s="61"/>
      <c r="E697" s="18" t="s">
        <v>27</v>
      </c>
      <c r="F697" s="20">
        <f>SUM(F699)</f>
        <v>373000</v>
      </c>
    </row>
    <row r="698" spans="2:7" ht="11.25">
      <c r="B698" s="22"/>
      <c r="C698" s="53"/>
      <c r="D698" s="59"/>
      <c r="E698" s="11"/>
      <c r="F698" s="65"/>
      <c r="G698" s="159"/>
    </row>
    <row r="699" spans="2:6" ht="11.25">
      <c r="B699" s="22"/>
      <c r="C699" s="53">
        <v>92695</v>
      </c>
      <c r="D699" s="59"/>
      <c r="E699" s="22" t="s">
        <v>6</v>
      </c>
      <c r="F699" s="97">
        <f>SUM(F700:F710)</f>
        <v>373000</v>
      </c>
    </row>
    <row r="700" spans="2:6" ht="11.25">
      <c r="B700" s="22"/>
      <c r="C700" s="53"/>
      <c r="D700" s="59">
        <v>3020</v>
      </c>
      <c r="E700" s="47" t="s">
        <v>161</v>
      </c>
      <c r="F700" s="73">
        <v>1500</v>
      </c>
    </row>
    <row r="701" spans="2:6" ht="11.25">
      <c r="B701" s="22"/>
      <c r="C701" s="53"/>
      <c r="D701" s="59">
        <v>4010</v>
      </c>
      <c r="E701" s="47" t="s">
        <v>159</v>
      </c>
      <c r="F701" s="73">
        <v>173304</v>
      </c>
    </row>
    <row r="702" spans="2:6" ht="11.25">
      <c r="B702" s="22"/>
      <c r="C702" s="53"/>
      <c r="D702" s="59">
        <v>4040</v>
      </c>
      <c r="E702" s="47" t="s">
        <v>160</v>
      </c>
      <c r="F702" s="73">
        <v>13600</v>
      </c>
    </row>
    <row r="703" spans="2:6" ht="11.25">
      <c r="B703" s="22"/>
      <c r="C703" s="53"/>
      <c r="D703" s="59">
        <v>4110</v>
      </c>
      <c r="E703" s="47" t="s">
        <v>162</v>
      </c>
      <c r="F703" s="73">
        <v>29407</v>
      </c>
    </row>
    <row r="704" spans="2:6" ht="11.25">
      <c r="B704" s="22"/>
      <c r="C704" s="53"/>
      <c r="D704" s="59">
        <v>4120</v>
      </c>
      <c r="E704" s="47" t="s">
        <v>335</v>
      </c>
      <c r="F704" s="73">
        <v>4689</v>
      </c>
    </row>
    <row r="705" spans="2:6" ht="11.25">
      <c r="B705" s="22"/>
      <c r="C705" s="53"/>
      <c r="D705" s="59">
        <v>4210</v>
      </c>
      <c r="E705" s="47" t="s">
        <v>301</v>
      </c>
      <c r="F705" s="73">
        <v>25500</v>
      </c>
    </row>
    <row r="706" spans="2:6" ht="11.25">
      <c r="B706" s="22"/>
      <c r="C706" s="53"/>
      <c r="D706" s="59">
        <v>4260</v>
      </c>
      <c r="E706" s="47" t="s">
        <v>305</v>
      </c>
      <c r="F706" s="73">
        <v>18000</v>
      </c>
    </row>
    <row r="707" spans="2:6" ht="11.25">
      <c r="B707" s="22"/>
      <c r="C707" s="53"/>
      <c r="D707" s="59">
        <v>4300</v>
      </c>
      <c r="E707" s="47" t="s">
        <v>300</v>
      </c>
      <c r="F707" s="73">
        <v>86334</v>
      </c>
    </row>
    <row r="708" spans="2:6" ht="11.25">
      <c r="B708" s="22"/>
      <c r="C708" s="53"/>
      <c r="D708" s="59">
        <v>4410</v>
      </c>
      <c r="E708" s="47" t="s">
        <v>308</v>
      </c>
      <c r="F708" s="73">
        <v>4000</v>
      </c>
    </row>
    <row r="709" spans="2:6" ht="11.25">
      <c r="B709" s="22"/>
      <c r="C709" s="53"/>
      <c r="D709" s="59">
        <v>4430</v>
      </c>
      <c r="E709" s="47" t="s">
        <v>183</v>
      </c>
      <c r="F709" s="73">
        <v>7000</v>
      </c>
    </row>
    <row r="710" spans="2:6" ht="11.25">
      <c r="B710" s="22"/>
      <c r="C710" s="53"/>
      <c r="D710" s="59">
        <v>4440</v>
      </c>
      <c r="E710" s="47" t="s">
        <v>338</v>
      </c>
      <c r="F710" s="73">
        <v>9666</v>
      </c>
    </row>
    <row r="711" spans="2:6" ht="11.25">
      <c r="B711" s="22"/>
      <c r="C711" s="53"/>
      <c r="D711" s="59"/>
      <c r="E711" s="47"/>
      <c r="F711" s="73"/>
    </row>
    <row r="712" spans="2:6" ht="12">
      <c r="B712" s="22"/>
      <c r="C712" s="53"/>
      <c r="D712" s="59"/>
      <c r="E712" s="137" t="s">
        <v>342</v>
      </c>
      <c r="F712" s="138">
        <f>SUM(F714)</f>
        <v>1115000</v>
      </c>
    </row>
    <row r="713" spans="2:6" ht="11.25">
      <c r="B713" s="22"/>
      <c r="C713" s="53"/>
      <c r="D713" s="59"/>
      <c r="E713" s="47"/>
      <c r="F713" s="73"/>
    </row>
    <row r="714" spans="2:6" ht="12">
      <c r="B714" s="18">
        <v>926</v>
      </c>
      <c r="C714" s="52"/>
      <c r="D714" s="61"/>
      <c r="E714" s="18" t="s">
        <v>61</v>
      </c>
      <c r="F714" s="20">
        <f>SUM(F716)</f>
        <v>1115000</v>
      </c>
    </row>
    <row r="715" spans="2:6" ht="11.25">
      <c r="B715" s="22"/>
      <c r="C715" s="53"/>
      <c r="D715" s="59"/>
      <c r="E715" s="47"/>
      <c r="F715" s="73"/>
    </row>
    <row r="716" spans="2:6" ht="11.25">
      <c r="B716" s="22"/>
      <c r="C716" s="53">
        <v>92601</v>
      </c>
      <c r="D716" s="59"/>
      <c r="E716" s="22" t="s">
        <v>343</v>
      </c>
      <c r="F716" s="97">
        <f>SUM(F717:F727)</f>
        <v>1115000</v>
      </c>
    </row>
    <row r="717" spans="2:6" ht="11.25">
      <c r="B717" s="22"/>
      <c r="C717" s="53"/>
      <c r="D717" s="59">
        <v>3020</v>
      </c>
      <c r="E717" s="47" t="s">
        <v>161</v>
      </c>
      <c r="F717" s="73">
        <v>1600</v>
      </c>
    </row>
    <row r="718" spans="2:6" ht="11.25">
      <c r="B718" s="22"/>
      <c r="C718" s="53"/>
      <c r="D718" s="59">
        <v>4010</v>
      </c>
      <c r="E718" s="47" t="s">
        <v>159</v>
      </c>
      <c r="F718" s="73">
        <v>452000</v>
      </c>
    </row>
    <row r="719" spans="2:6" ht="11.25">
      <c r="B719" s="22"/>
      <c r="C719" s="53"/>
      <c r="D719" s="59">
        <v>4040</v>
      </c>
      <c r="E719" s="47" t="s">
        <v>160</v>
      </c>
      <c r="F719" s="73">
        <v>35720</v>
      </c>
    </row>
    <row r="720" spans="2:6" ht="11.25">
      <c r="B720" s="22"/>
      <c r="C720" s="53"/>
      <c r="D720" s="59">
        <v>4110</v>
      </c>
      <c r="E720" s="47" t="s">
        <v>162</v>
      </c>
      <c r="F720" s="73">
        <v>90185</v>
      </c>
    </row>
    <row r="721" spans="2:6" ht="11.25">
      <c r="B721" s="22"/>
      <c r="C721" s="53"/>
      <c r="D721" s="59">
        <v>4120</v>
      </c>
      <c r="E721" s="47" t="s">
        <v>335</v>
      </c>
      <c r="F721" s="73">
        <v>12095</v>
      </c>
    </row>
    <row r="722" spans="2:6" ht="11.25">
      <c r="B722" s="22"/>
      <c r="C722" s="53"/>
      <c r="D722" s="59">
        <v>4210</v>
      </c>
      <c r="E722" s="47" t="s">
        <v>301</v>
      </c>
      <c r="F722" s="73">
        <v>73850</v>
      </c>
    </row>
    <row r="723" spans="2:6" ht="11.25">
      <c r="B723" s="22"/>
      <c r="C723" s="53"/>
      <c r="D723" s="59">
        <v>4260</v>
      </c>
      <c r="E723" s="47" t="s">
        <v>305</v>
      </c>
      <c r="F723" s="73">
        <v>331500</v>
      </c>
    </row>
    <row r="724" spans="2:6" ht="11.25">
      <c r="B724" s="22"/>
      <c r="C724" s="53"/>
      <c r="D724" s="59">
        <v>4300</v>
      </c>
      <c r="E724" s="47" t="s">
        <v>300</v>
      </c>
      <c r="F724" s="73">
        <v>87000</v>
      </c>
    </row>
    <row r="725" spans="2:6" ht="11.25">
      <c r="B725" s="22"/>
      <c r="C725" s="53"/>
      <c r="D725" s="59">
        <v>4410</v>
      </c>
      <c r="E725" s="47" t="s">
        <v>308</v>
      </c>
      <c r="F725" s="73">
        <v>3500</v>
      </c>
    </row>
    <row r="726" spans="2:6" ht="11.25">
      <c r="B726" s="22"/>
      <c r="C726" s="53"/>
      <c r="D726" s="59">
        <v>4430</v>
      </c>
      <c r="E726" s="47" t="s">
        <v>183</v>
      </c>
      <c r="F726" s="65">
        <v>9000</v>
      </c>
    </row>
    <row r="727" spans="2:6" ht="11.25">
      <c r="B727" s="22"/>
      <c r="C727" s="53"/>
      <c r="D727" s="59">
        <v>4440</v>
      </c>
      <c r="E727" s="47" t="s">
        <v>338</v>
      </c>
      <c r="F727" s="65">
        <v>18550</v>
      </c>
    </row>
    <row r="728" spans="2:6" ht="11.25">
      <c r="B728" s="22"/>
      <c r="C728" s="53"/>
      <c r="D728" s="59"/>
      <c r="E728" s="47"/>
      <c r="F728" s="65"/>
    </row>
    <row r="729" spans="2:6" ht="11.25">
      <c r="B729" s="23"/>
      <c r="C729" s="54"/>
      <c r="D729" s="142"/>
      <c r="E729" s="47"/>
      <c r="F729" s="67"/>
    </row>
    <row r="730" spans="2:6" ht="12.75">
      <c r="B730" s="48"/>
      <c r="C730" s="51"/>
      <c r="D730" s="63"/>
      <c r="E730" s="76" t="s">
        <v>48</v>
      </c>
      <c r="F730" s="77">
        <f>SUM(F13,F234,F444,F484,F518,F586,F676,F695,F712,)</f>
        <v>31767150</v>
      </c>
    </row>
    <row r="731" ht="11.25">
      <c r="D731" s="64"/>
    </row>
    <row r="732" ht="11.25">
      <c r="D732" s="64"/>
    </row>
    <row r="733" ht="11.25">
      <c r="D733" s="64"/>
    </row>
    <row r="734" ht="11.25">
      <c r="D734" s="64"/>
    </row>
    <row r="735" ht="11.25">
      <c r="D735" s="64"/>
    </row>
    <row r="736" ht="11.25">
      <c r="D736" s="64"/>
    </row>
    <row r="737" ht="11.25">
      <c r="D737" s="64"/>
    </row>
    <row r="738" ht="11.25">
      <c r="D738" s="64"/>
    </row>
    <row r="739" ht="11.25">
      <c r="D739" s="64"/>
    </row>
    <row r="740" ht="11.25">
      <c r="D740" s="64"/>
    </row>
    <row r="741" ht="11.25">
      <c r="D741" s="64"/>
    </row>
    <row r="742" ht="11.25">
      <c r="D742" s="64"/>
    </row>
    <row r="743" ht="11.25">
      <c r="D743" s="64"/>
    </row>
    <row r="744" ht="11.25">
      <c r="D744" s="64"/>
    </row>
    <row r="745" ht="11.25">
      <c r="D745" s="64"/>
    </row>
    <row r="746" ht="11.25">
      <c r="D746" s="64"/>
    </row>
    <row r="747" ht="11.25">
      <c r="D747" s="64"/>
    </row>
    <row r="748" ht="11.25">
      <c r="D748" s="50"/>
    </row>
    <row r="749" ht="11.25">
      <c r="D749" s="50"/>
    </row>
    <row r="750" ht="11.25">
      <c r="D750" s="50"/>
    </row>
    <row r="751" ht="11.25">
      <c r="D751" s="50"/>
    </row>
    <row r="752" ht="11.25">
      <c r="D752" s="50"/>
    </row>
    <row r="753" ht="11.25">
      <c r="D753" s="50"/>
    </row>
    <row r="754" ht="11.25">
      <c r="D754" s="50"/>
    </row>
    <row r="755" ht="11.25">
      <c r="D755" s="50"/>
    </row>
    <row r="756" ht="11.25">
      <c r="D756" s="50"/>
    </row>
    <row r="757" ht="11.25">
      <c r="D757" s="50"/>
    </row>
    <row r="758" ht="11.25">
      <c r="D758" s="50"/>
    </row>
  </sheetData>
  <mergeCells count="2">
    <mergeCell ref="C4:G4"/>
    <mergeCell ref="B5:G5"/>
  </mergeCells>
  <printOptions/>
  <pageMargins left="0.73" right="0.3937007874015748" top="0.78" bottom="0.984251968503937" header="0.5118110236220472" footer="0.5118110236220472"/>
  <pageSetup horizontalDpi="300" verticalDpi="300" orientation="portrait" paperSize="9" scale="98" r:id="rId2"/>
  <headerFooter alignWithMargins="0">
    <oddHeader>&amp;CZałącznik nr 2 do układu wykonawczego budżetu na rok 2003- &amp;P z &amp;N</oddHeader>
  </headerFooter>
  <rowBreaks count="9" manualBreakCount="9">
    <brk id="66" max="5" man="1"/>
    <brk id="132" max="5" man="1"/>
    <brk id="196" max="5" man="1"/>
    <brk id="263" max="5" man="1"/>
    <brk id="329" max="5" man="1"/>
    <brk id="395" max="5" man="1"/>
    <brk id="461" max="5" man="1"/>
    <brk id="528" max="5" man="1"/>
    <brk id="596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G301"/>
  <sheetViews>
    <sheetView workbookViewId="0" topLeftCell="A1">
      <selection activeCell="F302" sqref="F302"/>
    </sheetView>
  </sheetViews>
  <sheetFormatPr defaultColWidth="9.140625" defaultRowHeight="12"/>
  <cols>
    <col min="2" max="2" width="3.7109375" style="0" customWidth="1"/>
    <col min="3" max="3" width="5.8515625" style="0" customWidth="1"/>
    <col min="4" max="4" width="3.7109375" style="0" customWidth="1"/>
    <col min="5" max="5" width="50.8515625" style="0" customWidth="1"/>
    <col min="6" max="6" width="15.8515625" style="0" customWidth="1"/>
  </cols>
  <sheetData>
    <row r="4" spans="1:7" ht="12.75">
      <c r="A4" s="212" t="s">
        <v>88</v>
      </c>
      <c r="B4" s="212"/>
      <c r="C4" s="212"/>
      <c r="D4" s="212"/>
      <c r="E4" s="212"/>
      <c r="F4" s="212"/>
      <c r="G4" s="212"/>
    </row>
    <row r="5" spans="1:7" ht="12.75">
      <c r="A5" s="212" t="s">
        <v>89</v>
      </c>
      <c r="B5" s="212"/>
      <c r="C5" s="212"/>
      <c r="D5" s="212"/>
      <c r="E5" s="212"/>
      <c r="F5" s="212"/>
      <c r="G5" s="212"/>
    </row>
    <row r="8" ht="11.25">
      <c r="B8" s="81" t="s">
        <v>90</v>
      </c>
    </row>
    <row r="9" spans="2:6" ht="12">
      <c r="B9" s="9" t="s">
        <v>0</v>
      </c>
      <c r="C9" s="9" t="s">
        <v>1</v>
      </c>
      <c r="D9" s="35" t="s">
        <v>2</v>
      </c>
      <c r="E9" s="9" t="s">
        <v>3</v>
      </c>
      <c r="F9" s="10" t="s">
        <v>92</v>
      </c>
    </row>
    <row r="10" spans="2:6" ht="12">
      <c r="B10" s="92"/>
      <c r="C10" s="92"/>
      <c r="D10" s="93"/>
      <c r="E10" s="92"/>
      <c r="F10" s="84"/>
    </row>
    <row r="11" spans="2:6" ht="12">
      <c r="B11" s="88">
        <v>40</v>
      </c>
      <c r="C11" s="89"/>
      <c r="D11" s="90"/>
      <c r="E11" s="91" t="s">
        <v>4</v>
      </c>
      <c r="F11" s="20">
        <f>SUM(F12)</f>
        <v>2000</v>
      </c>
    </row>
    <row r="12" spans="2:6" ht="12">
      <c r="B12" s="82"/>
      <c r="C12" s="86">
        <v>4495</v>
      </c>
      <c r="D12" s="83"/>
      <c r="E12" s="87" t="s">
        <v>6</v>
      </c>
      <c r="F12" s="20">
        <f>SUM(F13)</f>
        <v>2000</v>
      </c>
    </row>
    <row r="13" spans="2:6" ht="12">
      <c r="B13" s="82"/>
      <c r="C13" s="82"/>
      <c r="D13" s="94">
        <v>36</v>
      </c>
      <c r="E13" s="87" t="s">
        <v>66</v>
      </c>
      <c r="F13" s="65">
        <v>2000</v>
      </c>
    </row>
    <row r="14" spans="2:6" ht="12">
      <c r="B14" s="92"/>
      <c r="C14" s="92"/>
      <c r="D14" s="93"/>
      <c r="E14" s="92"/>
      <c r="F14" s="5"/>
    </row>
    <row r="15" spans="2:6" ht="12">
      <c r="B15" s="88">
        <v>59</v>
      </c>
      <c r="C15" s="89"/>
      <c r="D15" s="90"/>
      <c r="E15" s="91" t="s">
        <v>5</v>
      </c>
      <c r="F15" s="21">
        <f>SUM(F16)</f>
        <v>1500</v>
      </c>
    </row>
    <row r="16" spans="2:6" ht="12">
      <c r="B16" s="82"/>
      <c r="C16" s="85">
        <v>5995</v>
      </c>
      <c r="D16" s="83"/>
      <c r="E16" s="87" t="s">
        <v>6</v>
      </c>
      <c r="F16" s="65">
        <v>1500</v>
      </c>
    </row>
    <row r="17" spans="2:6" ht="12">
      <c r="B17" s="82"/>
      <c r="C17" s="82"/>
      <c r="D17" s="94">
        <v>36</v>
      </c>
      <c r="E17" s="87" t="s">
        <v>66</v>
      </c>
      <c r="F17" s="65">
        <v>1500</v>
      </c>
    </row>
    <row r="18" spans="2:6" ht="12">
      <c r="B18" s="3"/>
      <c r="C18" s="3"/>
      <c r="D18" s="34"/>
      <c r="E18" s="3"/>
      <c r="F18" s="5"/>
    </row>
    <row r="19" spans="2:6" ht="12">
      <c r="B19" s="18">
        <v>70</v>
      </c>
      <c r="C19" s="52"/>
      <c r="D19" s="61"/>
      <c r="E19" s="18" t="s">
        <v>7</v>
      </c>
      <c r="F19" s="25">
        <f>SUM(F20,F23,)</f>
        <v>371700</v>
      </c>
    </row>
    <row r="20" spans="2:6" ht="11.25">
      <c r="B20" s="22"/>
      <c r="C20" s="53">
        <v>7261</v>
      </c>
      <c r="D20" s="59"/>
      <c r="E20" s="11" t="s">
        <v>101</v>
      </c>
      <c r="F20" s="16">
        <f>SUM(F21)</f>
        <v>68000</v>
      </c>
    </row>
    <row r="21" spans="2:6" ht="11.25">
      <c r="B21" s="22"/>
      <c r="C21" s="53"/>
      <c r="D21" s="59">
        <v>36</v>
      </c>
      <c r="E21" s="11" t="s">
        <v>66</v>
      </c>
      <c r="F21" s="65">
        <v>68000</v>
      </c>
    </row>
    <row r="22" spans="2:6" ht="11.25">
      <c r="B22" s="22"/>
      <c r="C22" s="53"/>
      <c r="D22" s="59"/>
      <c r="E22" s="11"/>
      <c r="F22" s="65"/>
    </row>
    <row r="23" spans="2:6" ht="11.25">
      <c r="B23" s="22"/>
      <c r="C23" s="53">
        <v>7395</v>
      </c>
      <c r="D23" s="59"/>
      <c r="E23" s="11" t="s">
        <v>6</v>
      </c>
      <c r="F23" s="16">
        <f>SUM(F24:F26)</f>
        <v>303700</v>
      </c>
    </row>
    <row r="24" spans="2:6" ht="11.25">
      <c r="B24" s="22"/>
      <c r="C24" s="53"/>
      <c r="D24" s="59">
        <v>72</v>
      </c>
      <c r="E24" s="11" t="s">
        <v>67</v>
      </c>
      <c r="F24" s="65">
        <v>147000</v>
      </c>
    </row>
    <row r="25" spans="2:6" ht="11.25">
      <c r="B25" s="22"/>
      <c r="C25" s="53"/>
      <c r="D25" s="59">
        <v>35</v>
      </c>
      <c r="E25" s="11" t="s">
        <v>102</v>
      </c>
      <c r="F25" s="65">
        <v>1000</v>
      </c>
    </row>
    <row r="26" spans="2:6" ht="11.25">
      <c r="B26" s="22"/>
      <c r="C26" s="53"/>
      <c r="D26" s="59">
        <v>36</v>
      </c>
      <c r="E26" s="11" t="s">
        <v>66</v>
      </c>
      <c r="F26" s="65">
        <v>155700</v>
      </c>
    </row>
    <row r="27" spans="2:6" ht="11.25">
      <c r="B27" s="22"/>
      <c r="C27" s="53"/>
      <c r="D27" s="59"/>
      <c r="E27" s="11"/>
      <c r="F27" s="65"/>
    </row>
    <row r="28" spans="2:6" ht="12">
      <c r="B28" s="18">
        <v>74</v>
      </c>
      <c r="C28" s="52"/>
      <c r="D28" s="61"/>
      <c r="E28" s="18" t="s">
        <v>103</v>
      </c>
      <c r="F28" s="25">
        <f>SUM(F29,F32,)</f>
        <v>138000</v>
      </c>
    </row>
    <row r="29" spans="2:6" ht="11.25">
      <c r="B29" s="22"/>
      <c r="C29" s="53">
        <v>7551</v>
      </c>
      <c r="D29" s="59"/>
      <c r="E29" s="11" t="s">
        <v>53</v>
      </c>
      <c r="F29" s="16">
        <f>SUM(F30)</f>
        <v>23000</v>
      </c>
    </row>
    <row r="30" spans="2:6" ht="11.25">
      <c r="B30" s="22"/>
      <c r="C30" s="53"/>
      <c r="D30" s="59">
        <v>36</v>
      </c>
      <c r="E30" s="11" t="s">
        <v>66</v>
      </c>
      <c r="F30" s="65">
        <v>23000</v>
      </c>
    </row>
    <row r="31" spans="2:6" ht="11.25">
      <c r="B31" s="22"/>
      <c r="C31" s="53"/>
      <c r="D31" s="59"/>
      <c r="E31" s="11"/>
      <c r="F31" s="65"/>
    </row>
    <row r="32" spans="2:6" ht="11.25">
      <c r="B32" s="22"/>
      <c r="C32" s="53">
        <v>7695</v>
      </c>
      <c r="D32" s="59"/>
      <c r="E32" s="11" t="s">
        <v>6</v>
      </c>
      <c r="F32" s="16">
        <f>SUM(F33:F33)</f>
        <v>115000</v>
      </c>
    </row>
    <row r="33" spans="2:6" ht="11.25">
      <c r="B33" s="22"/>
      <c r="C33" s="53"/>
      <c r="D33" s="59">
        <v>72</v>
      </c>
      <c r="E33" s="11" t="s">
        <v>67</v>
      </c>
      <c r="F33" s="65">
        <v>115000</v>
      </c>
    </row>
    <row r="34" spans="2:6" ht="11.25">
      <c r="B34" s="22"/>
      <c r="C34" s="53"/>
      <c r="D34" s="59"/>
      <c r="E34" s="11"/>
      <c r="F34" s="65"/>
    </row>
    <row r="35" spans="2:6" ht="12">
      <c r="B35" s="18">
        <v>79</v>
      </c>
      <c r="C35" s="52"/>
      <c r="D35" s="61"/>
      <c r="E35" s="18" t="s">
        <v>15</v>
      </c>
      <c r="F35" s="25">
        <f>SUM(F36,F47,F52,F59,F65,F70)</f>
        <v>411436</v>
      </c>
    </row>
    <row r="36" spans="2:6" ht="11.25">
      <c r="B36" s="22"/>
      <c r="C36" s="53">
        <v>7911</v>
      </c>
      <c r="D36" s="59"/>
      <c r="E36" s="11" t="s">
        <v>104</v>
      </c>
      <c r="F36" s="16">
        <f>SUM(F37:F45)</f>
        <v>364844</v>
      </c>
    </row>
    <row r="37" spans="2:6" ht="11.25">
      <c r="B37" s="22"/>
      <c r="C37" s="53"/>
      <c r="D37" s="59">
        <v>11</v>
      </c>
      <c r="E37" s="11" t="s">
        <v>74</v>
      </c>
      <c r="F37" s="65">
        <v>151747</v>
      </c>
    </row>
    <row r="38" spans="2:6" ht="11.25">
      <c r="B38" s="22"/>
      <c r="C38" s="53"/>
      <c r="D38" s="59">
        <v>17</v>
      </c>
      <c r="E38" s="11" t="s">
        <v>75</v>
      </c>
      <c r="F38" s="65">
        <v>90</v>
      </c>
    </row>
    <row r="39" spans="2:6" ht="11.25">
      <c r="B39" s="22"/>
      <c r="C39" s="53"/>
      <c r="D39" s="59">
        <v>21</v>
      </c>
      <c r="E39" s="11" t="s">
        <v>70</v>
      </c>
      <c r="F39" s="65">
        <v>3601</v>
      </c>
    </row>
    <row r="40" spans="2:6" ht="11.25">
      <c r="B40" s="22"/>
      <c r="C40" s="53"/>
      <c r="D40" s="59">
        <v>22</v>
      </c>
      <c r="E40" s="11" t="s">
        <v>78</v>
      </c>
      <c r="F40" s="65">
        <v>1241</v>
      </c>
    </row>
    <row r="41" spans="2:6" ht="11.25">
      <c r="B41" s="22"/>
      <c r="C41" s="53"/>
      <c r="D41" s="59">
        <v>31</v>
      </c>
      <c r="E41" s="11" t="s">
        <v>69</v>
      </c>
      <c r="F41" s="65">
        <v>25477</v>
      </c>
    </row>
    <row r="42" spans="2:6" ht="11.25">
      <c r="B42" s="22"/>
      <c r="C42" s="53"/>
      <c r="D42" s="59">
        <v>35</v>
      </c>
      <c r="E42" s="11" t="s">
        <v>105</v>
      </c>
      <c r="F42" s="65">
        <v>51198</v>
      </c>
    </row>
    <row r="43" spans="2:6" ht="11.25">
      <c r="B43" s="22"/>
      <c r="C43" s="53"/>
      <c r="D43" s="59">
        <v>40</v>
      </c>
      <c r="E43" s="11" t="s">
        <v>73</v>
      </c>
      <c r="F43" s="65">
        <v>3152</v>
      </c>
    </row>
    <row r="44" spans="2:6" ht="11.25">
      <c r="B44" s="22"/>
      <c r="C44" s="53"/>
      <c r="D44" s="59">
        <v>41</v>
      </c>
      <c r="E44" s="11" t="s">
        <v>106</v>
      </c>
      <c r="F44" s="65">
        <v>120399</v>
      </c>
    </row>
    <row r="45" spans="2:6" ht="11.25">
      <c r="B45" s="22"/>
      <c r="C45" s="53"/>
      <c r="D45" s="59">
        <v>42</v>
      </c>
      <c r="E45" s="11" t="s">
        <v>107</v>
      </c>
      <c r="F45" s="65">
        <v>7939</v>
      </c>
    </row>
    <row r="46" spans="2:6" ht="11.25">
      <c r="B46" s="22"/>
      <c r="C46" s="53"/>
      <c r="D46" s="59"/>
      <c r="E46" s="11"/>
      <c r="F46" s="65"/>
    </row>
    <row r="47" spans="2:6" ht="11.25">
      <c r="B47" s="22"/>
      <c r="C47" s="53">
        <v>7913</v>
      </c>
      <c r="D47" s="59"/>
      <c r="E47" s="11" t="s">
        <v>6</v>
      </c>
      <c r="F47" s="16">
        <f>SUM(F48:F50)</f>
        <v>19000</v>
      </c>
    </row>
    <row r="48" spans="2:6" ht="11.25">
      <c r="B48" s="22"/>
      <c r="C48" s="53"/>
      <c r="D48" s="59">
        <v>11</v>
      </c>
      <c r="E48" s="11" t="s">
        <v>74</v>
      </c>
      <c r="F48" s="65">
        <v>3700</v>
      </c>
    </row>
    <row r="49" spans="2:6" ht="11.25">
      <c r="B49" s="22"/>
      <c r="C49" s="53"/>
      <c r="D49" s="59">
        <v>36</v>
      </c>
      <c r="E49" s="11" t="s">
        <v>66</v>
      </c>
      <c r="F49" s="65">
        <v>14400</v>
      </c>
    </row>
    <row r="50" spans="2:6" ht="11.25">
      <c r="B50" s="22"/>
      <c r="C50" s="53"/>
      <c r="D50" s="59">
        <v>41</v>
      </c>
      <c r="E50" s="11" t="s">
        <v>108</v>
      </c>
      <c r="F50" s="65">
        <v>900</v>
      </c>
    </row>
    <row r="51" spans="2:6" ht="11.25">
      <c r="B51" s="22"/>
      <c r="C51" s="53"/>
      <c r="D51" s="59"/>
      <c r="E51" s="11"/>
      <c r="F51" s="65"/>
    </row>
    <row r="52" spans="2:6" ht="11.25">
      <c r="B52" s="22"/>
      <c r="C52" s="53">
        <v>7961</v>
      </c>
      <c r="D52" s="59"/>
      <c r="E52" s="11" t="s">
        <v>109</v>
      </c>
      <c r="F52" s="16">
        <f>SUM(F53:F57)</f>
        <v>7192</v>
      </c>
    </row>
    <row r="53" spans="2:6" ht="11.25">
      <c r="B53" s="22"/>
      <c r="C53" s="53"/>
      <c r="D53" s="59">
        <v>11</v>
      </c>
      <c r="E53" s="11" t="s">
        <v>74</v>
      </c>
      <c r="F53" s="65">
        <v>2929</v>
      </c>
    </row>
    <row r="54" spans="2:6" ht="11.25">
      <c r="B54" s="22"/>
      <c r="C54" s="53"/>
      <c r="D54" s="59">
        <v>17</v>
      </c>
      <c r="E54" s="11" t="s">
        <v>75</v>
      </c>
      <c r="F54" s="65">
        <v>22</v>
      </c>
    </row>
    <row r="55" spans="2:6" ht="11.25">
      <c r="B55" s="22"/>
      <c r="C55" s="53"/>
      <c r="D55" s="59">
        <v>28</v>
      </c>
      <c r="E55" s="11" t="s">
        <v>71</v>
      </c>
      <c r="F55" s="65">
        <v>539</v>
      </c>
    </row>
    <row r="56" spans="2:6" ht="11.25">
      <c r="B56" s="22"/>
      <c r="C56" s="53"/>
      <c r="D56" s="59">
        <v>41</v>
      </c>
      <c r="E56" s="11" t="s">
        <v>106</v>
      </c>
      <c r="F56" s="65">
        <v>3428</v>
      </c>
    </row>
    <row r="57" spans="2:6" ht="11.25">
      <c r="B57" s="22"/>
      <c r="C57" s="53"/>
      <c r="D57" s="59">
        <v>42</v>
      </c>
      <c r="E57" s="11" t="s">
        <v>107</v>
      </c>
      <c r="F57" s="65">
        <v>274</v>
      </c>
    </row>
    <row r="58" spans="2:6" ht="11.25">
      <c r="B58" s="22"/>
      <c r="C58" s="53"/>
      <c r="D58" s="59"/>
      <c r="E58" s="11"/>
      <c r="F58" s="65"/>
    </row>
    <row r="59" spans="2:6" ht="11.25">
      <c r="B59" s="22"/>
      <c r="C59" s="53">
        <v>8213</v>
      </c>
      <c r="D59" s="59"/>
      <c r="E59" s="11" t="s">
        <v>54</v>
      </c>
      <c r="F59" s="16">
        <f>SUM(F60:F63)</f>
        <v>7000</v>
      </c>
    </row>
    <row r="60" spans="2:6" ht="11.25">
      <c r="B60" s="22"/>
      <c r="C60" s="53"/>
      <c r="D60" s="59">
        <v>11</v>
      </c>
      <c r="E60" s="11" t="s">
        <v>74</v>
      </c>
      <c r="F60" s="65">
        <v>1800</v>
      </c>
    </row>
    <row r="61" spans="2:6" ht="11.25">
      <c r="B61" s="22"/>
      <c r="C61" s="53"/>
      <c r="D61" s="59">
        <v>22</v>
      </c>
      <c r="E61" s="11" t="s">
        <v>110</v>
      </c>
      <c r="F61" s="65">
        <v>900</v>
      </c>
    </row>
    <row r="62" spans="2:6" ht="11.25">
      <c r="B62" s="22"/>
      <c r="C62" s="53"/>
      <c r="D62" s="59">
        <v>38</v>
      </c>
      <c r="E62" s="11" t="s">
        <v>76</v>
      </c>
      <c r="F62" s="65">
        <v>3800</v>
      </c>
    </row>
    <row r="63" spans="2:6" ht="11.25">
      <c r="B63" s="22"/>
      <c r="C63" s="53"/>
      <c r="D63" s="59">
        <v>41</v>
      </c>
      <c r="E63" s="11" t="s">
        <v>106</v>
      </c>
      <c r="F63" s="65">
        <v>500</v>
      </c>
    </row>
    <row r="64" spans="2:6" ht="11.25">
      <c r="B64" s="22"/>
      <c r="C64" s="53"/>
      <c r="D64" s="59"/>
      <c r="E64" s="11"/>
      <c r="F64" s="65"/>
    </row>
    <row r="65" spans="2:6" ht="11.25">
      <c r="B65" s="22"/>
      <c r="C65" s="53">
        <v>8232</v>
      </c>
      <c r="D65" s="59"/>
      <c r="E65" s="11" t="s">
        <v>111</v>
      </c>
      <c r="F65" s="16">
        <f>SUM(F66:F68)</f>
        <v>13000</v>
      </c>
    </row>
    <row r="66" spans="2:6" ht="11.25">
      <c r="B66" s="22"/>
      <c r="C66" s="53"/>
      <c r="D66" s="59">
        <v>11</v>
      </c>
      <c r="E66" s="11" t="s">
        <v>74</v>
      </c>
      <c r="F66" s="65">
        <v>5770</v>
      </c>
    </row>
    <row r="67" spans="2:6" ht="11.25">
      <c r="B67" s="22"/>
      <c r="C67" s="53"/>
      <c r="D67" s="59">
        <v>41</v>
      </c>
      <c r="E67" s="11" t="s">
        <v>112</v>
      </c>
      <c r="F67" s="65">
        <v>6860</v>
      </c>
    </row>
    <row r="68" spans="2:6" ht="11.25">
      <c r="B68" s="22"/>
      <c r="C68" s="53"/>
      <c r="D68" s="59">
        <v>42</v>
      </c>
      <c r="E68" s="11" t="s">
        <v>107</v>
      </c>
      <c r="F68" s="65">
        <v>370</v>
      </c>
    </row>
    <row r="69" spans="2:6" ht="11.25">
      <c r="B69" s="22"/>
      <c r="C69" s="53"/>
      <c r="D69" s="59"/>
      <c r="E69" s="11"/>
      <c r="F69" s="65"/>
    </row>
    <row r="70" spans="2:6" ht="11.25">
      <c r="B70" s="22"/>
      <c r="C70" s="53">
        <v>8295</v>
      </c>
      <c r="D70" s="59"/>
      <c r="E70" s="11" t="s">
        <v>6</v>
      </c>
      <c r="F70" s="16">
        <f>SUM(F71)</f>
        <v>400</v>
      </c>
    </row>
    <row r="71" spans="2:6" ht="11.25">
      <c r="B71" s="22"/>
      <c r="C71" s="53"/>
      <c r="D71" s="59">
        <v>36</v>
      </c>
      <c r="E71" s="11" t="s">
        <v>66</v>
      </c>
      <c r="F71" s="65">
        <v>400</v>
      </c>
    </row>
    <row r="72" spans="2:6" ht="11.25">
      <c r="B72" s="22"/>
      <c r="C72" s="53"/>
      <c r="D72" s="59"/>
      <c r="E72" s="11"/>
      <c r="F72" s="65"/>
    </row>
    <row r="73" spans="2:6" ht="12">
      <c r="B73" s="14">
        <v>83</v>
      </c>
      <c r="C73" s="52"/>
      <c r="D73" s="61"/>
      <c r="E73" s="14" t="s">
        <v>56</v>
      </c>
      <c r="F73" s="25">
        <f>SUM(F74)</f>
        <v>1000</v>
      </c>
    </row>
    <row r="74" spans="2:6" ht="11.25">
      <c r="B74" s="22"/>
      <c r="C74" s="53">
        <v>8333</v>
      </c>
      <c r="D74" s="59"/>
      <c r="E74" s="11" t="s">
        <v>57</v>
      </c>
      <c r="F74" s="16">
        <f>SUM(F75)</f>
        <v>1000</v>
      </c>
    </row>
    <row r="75" spans="2:6" ht="11.25">
      <c r="B75" s="22"/>
      <c r="C75" s="53"/>
      <c r="D75" s="59">
        <v>31</v>
      </c>
      <c r="E75" s="11" t="s">
        <v>69</v>
      </c>
      <c r="F75" s="66">
        <v>1000</v>
      </c>
    </row>
    <row r="76" spans="2:6" ht="11.25">
      <c r="B76" s="22"/>
      <c r="C76" s="53"/>
      <c r="D76" s="59"/>
      <c r="E76" s="11"/>
      <c r="F76" s="66"/>
    </row>
    <row r="77" spans="2:6" ht="12">
      <c r="B77" s="14">
        <v>85</v>
      </c>
      <c r="C77" s="52"/>
      <c r="D77" s="61"/>
      <c r="E77" s="14" t="s">
        <v>58</v>
      </c>
      <c r="F77" s="25">
        <f>SUM(F78)</f>
        <v>200</v>
      </c>
    </row>
    <row r="78" spans="2:6" ht="11.25">
      <c r="B78" s="22"/>
      <c r="C78" s="53">
        <v>8536</v>
      </c>
      <c r="D78" s="59"/>
      <c r="E78" s="11" t="s">
        <v>59</v>
      </c>
      <c r="F78" s="16">
        <f>SUM(F79)</f>
        <v>200</v>
      </c>
    </row>
    <row r="79" spans="2:6" ht="11.25">
      <c r="B79" s="22"/>
      <c r="C79" s="53"/>
      <c r="D79" s="59">
        <v>28</v>
      </c>
      <c r="E79" s="11" t="s">
        <v>71</v>
      </c>
      <c r="F79" s="66">
        <v>200</v>
      </c>
    </row>
    <row r="80" spans="2:6" ht="11.25">
      <c r="B80" s="23"/>
      <c r="C80" s="54"/>
      <c r="D80" s="60"/>
      <c r="E80" s="39"/>
      <c r="F80" s="13"/>
    </row>
    <row r="81" spans="2:6" ht="12">
      <c r="B81" s="14">
        <v>86</v>
      </c>
      <c r="C81" s="52"/>
      <c r="D81" s="61"/>
      <c r="E81" s="14" t="s">
        <v>19</v>
      </c>
      <c r="F81" s="25">
        <f>SUM(F82,F88,F95,F98)</f>
        <v>25656</v>
      </c>
    </row>
    <row r="82" spans="2:6" ht="11.25">
      <c r="B82" s="22"/>
      <c r="C82" s="53">
        <v>8611</v>
      </c>
      <c r="D82" s="59"/>
      <c r="E82" s="11" t="s">
        <v>20</v>
      </c>
      <c r="F82" s="16">
        <f>SUM(F83:F86)</f>
        <v>2580</v>
      </c>
    </row>
    <row r="83" spans="2:6" ht="11.25">
      <c r="B83" s="22"/>
      <c r="C83" s="53"/>
      <c r="D83" s="59">
        <v>28</v>
      </c>
      <c r="E83" s="11" t="s">
        <v>71</v>
      </c>
      <c r="F83" s="66">
        <v>550</v>
      </c>
    </row>
    <row r="84" spans="2:6" ht="11.25">
      <c r="B84" s="22"/>
      <c r="C84" s="53"/>
      <c r="D84" s="59">
        <v>35</v>
      </c>
      <c r="E84" s="11" t="s">
        <v>105</v>
      </c>
      <c r="F84" s="66">
        <v>1850</v>
      </c>
    </row>
    <row r="85" spans="2:6" ht="11.25">
      <c r="B85" s="22"/>
      <c r="C85" s="53"/>
      <c r="D85" s="59">
        <v>41</v>
      </c>
      <c r="E85" s="11" t="s">
        <v>113</v>
      </c>
      <c r="F85" s="66">
        <v>155</v>
      </c>
    </row>
    <row r="86" spans="2:6" ht="11.25">
      <c r="B86" s="22"/>
      <c r="C86" s="53"/>
      <c r="D86" s="59">
        <v>42</v>
      </c>
      <c r="E86" s="11" t="s">
        <v>114</v>
      </c>
      <c r="F86" s="66">
        <v>25</v>
      </c>
    </row>
    <row r="87" spans="2:6" ht="11.25">
      <c r="B87" s="22"/>
      <c r="C87" s="53"/>
      <c r="D87" s="59"/>
      <c r="E87" s="11"/>
      <c r="F87" s="17"/>
    </row>
    <row r="88" spans="2:6" ht="11.25">
      <c r="B88" s="22"/>
      <c r="C88" s="53">
        <v>8612</v>
      </c>
      <c r="D88" s="59"/>
      <c r="E88" s="11" t="s">
        <v>21</v>
      </c>
      <c r="F88" s="16">
        <f>SUM(F89:F93)</f>
        <v>3212</v>
      </c>
    </row>
    <row r="89" spans="2:6" ht="11.25">
      <c r="B89" s="22"/>
      <c r="C89" s="53"/>
      <c r="D89" s="59">
        <v>11</v>
      </c>
      <c r="E89" s="11" t="s">
        <v>74</v>
      </c>
      <c r="F89" s="95">
        <v>1500</v>
      </c>
    </row>
    <row r="90" spans="2:6" ht="11.25">
      <c r="B90" s="22"/>
      <c r="C90" s="53"/>
      <c r="D90" s="59">
        <v>21</v>
      </c>
      <c r="E90" s="11" t="s">
        <v>70</v>
      </c>
      <c r="F90" s="95">
        <v>467</v>
      </c>
    </row>
    <row r="91" spans="2:6" ht="11.25">
      <c r="B91" s="22"/>
      <c r="C91" s="53"/>
      <c r="D91" s="59">
        <v>28</v>
      </c>
      <c r="E91" s="11" t="s">
        <v>71</v>
      </c>
      <c r="F91" s="66">
        <v>409</v>
      </c>
    </row>
    <row r="92" spans="2:6" ht="11.25">
      <c r="B92" s="22"/>
      <c r="C92" s="53"/>
      <c r="D92" s="59">
        <v>41</v>
      </c>
      <c r="E92" s="11" t="s">
        <v>113</v>
      </c>
      <c r="F92" s="66">
        <v>682</v>
      </c>
    </row>
    <row r="93" spans="2:6" ht="11.25">
      <c r="B93" s="22"/>
      <c r="C93" s="53"/>
      <c r="D93" s="59">
        <v>42</v>
      </c>
      <c r="E93" s="11" t="s">
        <v>115</v>
      </c>
      <c r="F93" s="66">
        <v>154</v>
      </c>
    </row>
    <row r="94" spans="2:6" ht="11.25">
      <c r="B94" s="22"/>
      <c r="C94" s="53"/>
      <c r="D94" s="59"/>
      <c r="E94" s="11"/>
      <c r="F94" s="17"/>
    </row>
    <row r="95" spans="2:6" ht="11.25">
      <c r="B95" s="22"/>
      <c r="C95" s="53">
        <v>8613</v>
      </c>
      <c r="D95" s="59"/>
      <c r="E95" s="11" t="s">
        <v>23</v>
      </c>
      <c r="F95" s="16">
        <f>SUM(F96:F97)</f>
        <v>5538</v>
      </c>
    </row>
    <row r="96" spans="2:6" ht="11.25">
      <c r="B96" s="22"/>
      <c r="C96" s="53"/>
      <c r="D96" s="59">
        <v>41</v>
      </c>
      <c r="E96" s="11" t="s">
        <v>113</v>
      </c>
      <c r="F96" s="65">
        <v>5538</v>
      </c>
    </row>
    <row r="97" spans="2:6" ht="11.25">
      <c r="B97" s="22"/>
      <c r="C97" s="53"/>
      <c r="D97" s="59"/>
      <c r="E97" s="11"/>
      <c r="F97" s="17"/>
    </row>
    <row r="98" spans="2:6" ht="11.25">
      <c r="B98" s="22"/>
      <c r="C98" s="53">
        <v>8615</v>
      </c>
      <c r="D98" s="59"/>
      <c r="E98" s="11" t="s">
        <v>24</v>
      </c>
      <c r="F98" s="16">
        <f>SUM(F99:F104)</f>
        <v>14326</v>
      </c>
    </row>
    <row r="99" spans="2:6" ht="11.25">
      <c r="B99" s="22"/>
      <c r="C99" s="51"/>
      <c r="D99" s="71">
        <v>28</v>
      </c>
      <c r="E99" s="6" t="s">
        <v>71</v>
      </c>
      <c r="F99" s="66">
        <v>4807</v>
      </c>
    </row>
    <row r="100" spans="2:6" ht="11.25">
      <c r="B100" s="22"/>
      <c r="C100" s="53"/>
      <c r="D100" s="59">
        <v>35</v>
      </c>
      <c r="E100" s="11" t="s">
        <v>105</v>
      </c>
      <c r="F100" s="95">
        <v>1443</v>
      </c>
    </row>
    <row r="101" spans="2:6" ht="11.25">
      <c r="B101" s="22"/>
      <c r="C101" s="53"/>
      <c r="D101" s="59">
        <v>37</v>
      </c>
      <c r="E101" s="11" t="s">
        <v>72</v>
      </c>
      <c r="F101" s="95">
        <v>3480</v>
      </c>
    </row>
    <row r="102" spans="2:6" ht="11.25">
      <c r="B102" s="22"/>
      <c r="C102" s="53"/>
      <c r="D102" s="59">
        <v>40</v>
      </c>
      <c r="E102" s="11" t="s">
        <v>73</v>
      </c>
      <c r="F102" s="66">
        <v>396</v>
      </c>
    </row>
    <row r="103" spans="2:6" ht="11.25">
      <c r="B103" s="22"/>
      <c r="C103" s="53"/>
      <c r="D103" s="59">
        <v>41</v>
      </c>
      <c r="E103" s="11" t="s">
        <v>113</v>
      </c>
      <c r="F103" s="66">
        <v>3816</v>
      </c>
    </row>
    <row r="104" spans="2:6" ht="11.25">
      <c r="B104" s="22"/>
      <c r="C104" s="51"/>
      <c r="D104" s="63">
        <v>42</v>
      </c>
      <c r="E104" s="6" t="s">
        <v>115</v>
      </c>
      <c r="F104" s="66">
        <v>384</v>
      </c>
    </row>
    <row r="105" spans="2:6" ht="11.25">
      <c r="B105" s="22"/>
      <c r="C105" s="53"/>
      <c r="D105" s="59"/>
      <c r="E105" s="11"/>
      <c r="F105" s="17"/>
    </row>
    <row r="106" spans="2:6" ht="12">
      <c r="B106" s="18">
        <v>87</v>
      </c>
      <c r="C106" s="52"/>
      <c r="D106" s="61"/>
      <c r="E106" s="14" t="s">
        <v>61</v>
      </c>
      <c r="F106" s="25">
        <f>SUM(F107)</f>
        <v>200</v>
      </c>
    </row>
    <row r="107" spans="2:6" ht="11.25">
      <c r="B107" s="22"/>
      <c r="C107" s="53">
        <v>8795</v>
      </c>
      <c r="D107" s="59"/>
      <c r="E107" s="11" t="s">
        <v>6</v>
      </c>
      <c r="F107" s="16">
        <f>SUM(F108:F108)</f>
        <v>200</v>
      </c>
    </row>
    <row r="108" spans="2:6" ht="11.25">
      <c r="B108" s="11"/>
      <c r="C108" s="53"/>
      <c r="D108" s="59">
        <v>36</v>
      </c>
      <c r="E108" s="11" t="s">
        <v>66</v>
      </c>
      <c r="F108" s="65">
        <v>200</v>
      </c>
    </row>
    <row r="109" spans="2:6" ht="11.25">
      <c r="B109" s="11"/>
      <c r="C109" s="53"/>
      <c r="D109" s="59"/>
      <c r="E109" s="11"/>
      <c r="F109" s="65"/>
    </row>
    <row r="110" spans="2:6" ht="12">
      <c r="B110" s="18">
        <v>89</v>
      </c>
      <c r="C110" s="52"/>
      <c r="D110" s="61"/>
      <c r="E110" s="14" t="s">
        <v>116</v>
      </c>
      <c r="F110" s="25">
        <f>SUM(F111)</f>
        <v>89000</v>
      </c>
    </row>
    <row r="111" spans="2:6" ht="11.25">
      <c r="B111" s="22"/>
      <c r="C111" s="53">
        <v>8995</v>
      </c>
      <c r="D111" s="59"/>
      <c r="E111" s="11" t="s">
        <v>6</v>
      </c>
      <c r="F111" s="16">
        <f>SUM(F112:F112)</f>
        <v>89000</v>
      </c>
    </row>
    <row r="112" spans="2:6" ht="11.25">
      <c r="B112" s="11"/>
      <c r="C112" s="53"/>
      <c r="D112" s="59">
        <v>72</v>
      </c>
      <c r="E112" s="11" t="s">
        <v>67</v>
      </c>
      <c r="F112" s="65">
        <v>89000</v>
      </c>
    </row>
    <row r="113" spans="2:6" ht="11.25">
      <c r="B113" s="11"/>
      <c r="C113" s="53"/>
      <c r="D113" s="59"/>
      <c r="E113" s="11"/>
      <c r="F113" s="17"/>
    </row>
    <row r="114" spans="2:6" ht="12">
      <c r="B114" s="14">
        <v>91</v>
      </c>
      <c r="C114" s="52"/>
      <c r="D114" s="61"/>
      <c r="E114" s="14" t="s">
        <v>39</v>
      </c>
      <c r="F114" s="25">
        <f>SUM(F115,F119,F125)</f>
        <v>112000</v>
      </c>
    </row>
    <row r="115" spans="2:6" ht="11.25">
      <c r="B115" s="22"/>
      <c r="C115" s="53">
        <v>9142</v>
      </c>
      <c r="D115" s="59"/>
      <c r="E115" s="11" t="s">
        <v>40</v>
      </c>
      <c r="F115" s="16">
        <f>SUM(F116:F117)</f>
        <v>300</v>
      </c>
    </row>
    <row r="116" spans="2:6" ht="11.25">
      <c r="B116" s="22"/>
      <c r="C116" s="53"/>
      <c r="D116" s="59">
        <v>21</v>
      </c>
      <c r="E116" s="11" t="s">
        <v>117</v>
      </c>
      <c r="F116" s="66">
        <v>200</v>
      </c>
    </row>
    <row r="117" spans="2:6" ht="11.25">
      <c r="B117" s="22"/>
      <c r="C117" s="53"/>
      <c r="D117" s="59">
        <v>37</v>
      </c>
      <c r="E117" s="11" t="s">
        <v>72</v>
      </c>
      <c r="F117" s="66">
        <v>100</v>
      </c>
    </row>
    <row r="118" spans="2:6" ht="11.25">
      <c r="B118" s="22"/>
      <c r="C118" s="53"/>
      <c r="D118" s="59"/>
      <c r="E118" s="11"/>
      <c r="F118" s="16"/>
    </row>
    <row r="119" spans="2:6" ht="11.25">
      <c r="B119" s="22"/>
      <c r="C119" s="53">
        <v>9146</v>
      </c>
      <c r="D119" s="59"/>
      <c r="E119" s="11" t="s">
        <v>98</v>
      </c>
      <c r="F119" s="16">
        <f>SUM(F120:F123)</f>
        <v>107500</v>
      </c>
    </row>
    <row r="120" spans="2:6" ht="11.25">
      <c r="B120" s="22"/>
      <c r="C120" s="53"/>
      <c r="D120" s="59">
        <v>25</v>
      </c>
      <c r="E120" s="11" t="s">
        <v>79</v>
      </c>
      <c r="F120" s="66">
        <v>2500</v>
      </c>
    </row>
    <row r="121" spans="2:6" ht="11.25">
      <c r="B121" s="22"/>
      <c r="C121" s="53"/>
      <c r="D121" s="59">
        <v>31</v>
      </c>
      <c r="E121" s="11" t="s">
        <v>69</v>
      </c>
      <c r="F121" s="66">
        <v>86300</v>
      </c>
    </row>
    <row r="122" spans="2:6" ht="11.25">
      <c r="B122" s="22"/>
      <c r="C122" s="53"/>
      <c r="D122" s="59">
        <v>35</v>
      </c>
      <c r="E122" s="11" t="s">
        <v>105</v>
      </c>
      <c r="F122" s="66">
        <v>10000</v>
      </c>
    </row>
    <row r="123" spans="2:6" ht="11.25">
      <c r="B123" s="22"/>
      <c r="C123" s="53"/>
      <c r="D123" s="59">
        <v>41</v>
      </c>
      <c r="E123" s="11" t="s">
        <v>113</v>
      </c>
      <c r="F123" s="66">
        <v>8700</v>
      </c>
    </row>
    <row r="124" spans="2:6" ht="11.25">
      <c r="B124" s="22"/>
      <c r="C124" s="53"/>
      <c r="D124" s="59"/>
      <c r="E124" s="11"/>
      <c r="F124" s="17"/>
    </row>
    <row r="125" spans="2:6" ht="11.25">
      <c r="B125" s="22"/>
      <c r="C125" s="53">
        <v>9195</v>
      </c>
      <c r="D125" s="59"/>
      <c r="E125" s="11" t="s">
        <v>6</v>
      </c>
      <c r="F125" s="16">
        <f>SUM(F126:F126)</f>
        <v>4200</v>
      </c>
    </row>
    <row r="126" spans="2:6" ht="11.25">
      <c r="B126" s="22"/>
      <c r="C126" s="53"/>
      <c r="D126" s="59">
        <v>14</v>
      </c>
      <c r="E126" s="11" t="s">
        <v>80</v>
      </c>
      <c r="F126" s="66">
        <v>4200</v>
      </c>
    </row>
    <row r="127" spans="2:6" ht="11.25">
      <c r="B127" s="22"/>
      <c r="C127" s="53"/>
      <c r="D127" s="59"/>
      <c r="E127" s="11"/>
      <c r="F127" s="66"/>
    </row>
    <row r="128" spans="2:6" ht="12">
      <c r="B128" s="18">
        <v>94</v>
      </c>
      <c r="C128" s="52"/>
      <c r="D128" s="61"/>
      <c r="E128" s="14" t="s">
        <v>63</v>
      </c>
      <c r="F128" s="25">
        <f>SUM(F129)</f>
        <v>7000</v>
      </c>
    </row>
    <row r="129" spans="2:6" ht="11.25">
      <c r="B129" s="22"/>
      <c r="C129" s="53">
        <v>9495</v>
      </c>
      <c r="D129" s="59"/>
      <c r="E129" s="11" t="s">
        <v>6</v>
      </c>
      <c r="F129" s="16">
        <f>SUM(F130:F130)</f>
        <v>7000</v>
      </c>
    </row>
    <row r="130" spans="2:6" ht="11.25">
      <c r="B130" s="11"/>
      <c r="C130" s="53"/>
      <c r="D130" s="59">
        <v>36</v>
      </c>
      <c r="E130" s="11" t="s">
        <v>66</v>
      </c>
      <c r="F130" s="65">
        <v>7000</v>
      </c>
    </row>
    <row r="131" spans="2:6" ht="11.25">
      <c r="B131" s="22"/>
      <c r="C131" s="53"/>
      <c r="D131" s="59"/>
      <c r="E131" s="11"/>
      <c r="F131" s="66"/>
    </row>
    <row r="132" spans="2:6" ht="12">
      <c r="B132" s="18">
        <v>97</v>
      </c>
      <c r="C132" s="52"/>
      <c r="D132" s="61"/>
      <c r="E132" s="14" t="s">
        <v>41</v>
      </c>
      <c r="F132" s="25">
        <f>SUM(F133)</f>
        <v>26000</v>
      </c>
    </row>
    <row r="133" spans="2:6" ht="11.25">
      <c r="B133" s="22"/>
      <c r="C133" s="53">
        <v>9718</v>
      </c>
      <c r="D133" s="59">
        <v>81</v>
      </c>
      <c r="E133" s="11" t="s">
        <v>65</v>
      </c>
      <c r="F133" s="16">
        <v>26000</v>
      </c>
    </row>
    <row r="134" spans="2:6" ht="11.25">
      <c r="B134" s="22"/>
      <c r="C134" s="53"/>
      <c r="D134" s="59"/>
      <c r="E134" s="11"/>
      <c r="F134" s="16"/>
    </row>
    <row r="135" spans="2:6" ht="11.25">
      <c r="B135" s="22"/>
      <c r="C135" s="53"/>
      <c r="D135" s="59"/>
      <c r="E135" s="11"/>
      <c r="F135" s="16"/>
    </row>
    <row r="136" spans="2:6" ht="11.25">
      <c r="B136" s="11"/>
      <c r="C136" s="53"/>
      <c r="D136" s="59"/>
      <c r="E136" s="11"/>
      <c r="F136" s="65"/>
    </row>
    <row r="137" spans="2:6" ht="12">
      <c r="B137" s="18">
        <v>99</v>
      </c>
      <c r="C137" s="52"/>
      <c r="D137" s="61"/>
      <c r="E137" s="14" t="s">
        <v>46</v>
      </c>
      <c r="F137" s="25">
        <f>SUM(F138,F141)</f>
        <v>19136</v>
      </c>
    </row>
    <row r="138" spans="2:6" ht="11.25">
      <c r="B138" s="22"/>
      <c r="C138" s="53">
        <v>9911</v>
      </c>
      <c r="D138" s="59"/>
      <c r="E138" s="11" t="s">
        <v>46</v>
      </c>
      <c r="F138" s="16">
        <f>SUM(F139:F139)</f>
        <v>1892</v>
      </c>
    </row>
    <row r="139" spans="2:6" ht="11.25">
      <c r="B139" s="11"/>
      <c r="C139" s="53"/>
      <c r="D139" s="59">
        <v>37</v>
      </c>
      <c r="E139" s="11" t="s">
        <v>72</v>
      </c>
      <c r="F139" s="65">
        <v>1892</v>
      </c>
    </row>
    <row r="140" spans="2:6" ht="11.25">
      <c r="B140" s="11"/>
      <c r="C140" s="53"/>
      <c r="D140" s="59"/>
      <c r="E140" s="11"/>
      <c r="F140" s="65"/>
    </row>
    <row r="141" spans="2:6" ht="11.25">
      <c r="B141" s="11"/>
      <c r="C141" s="53">
        <v>9992</v>
      </c>
      <c r="D141" s="59"/>
      <c r="E141" s="11" t="s">
        <v>118</v>
      </c>
      <c r="F141" s="16">
        <f>SUM(F142:F142)</f>
        <v>17244</v>
      </c>
    </row>
    <row r="142" spans="2:6" ht="11.25">
      <c r="B142" s="22"/>
      <c r="C142" s="53"/>
      <c r="D142" s="59">
        <v>37</v>
      </c>
      <c r="E142" s="11" t="s">
        <v>72</v>
      </c>
      <c r="F142" s="65">
        <v>17244</v>
      </c>
    </row>
    <row r="143" spans="2:6" ht="11.25">
      <c r="B143" s="23"/>
      <c r="C143" s="54"/>
      <c r="D143" s="60"/>
      <c r="E143" s="8"/>
      <c r="F143" s="67"/>
    </row>
    <row r="144" spans="2:6" ht="12.75">
      <c r="B144" s="48"/>
      <c r="C144" s="51"/>
      <c r="D144" s="63"/>
      <c r="E144" s="76" t="s">
        <v>48</v>
      </c>
      <c r="F144" s="77">
        <f>SUM(F11,F15,F19,F28,F35,F73,F77,F81,F106,F110,F114,F128,F132,F137)</f>
        <v>1204828</v>
      </c>
    </row>
    <row r="145" ht="11.25">
      <c r="D145" s="64"/>
    </row>
    <row r="146" ht="11.25">
      <c r="D146" s="64"/>
    </row>
    <row r="147" ht="11.25">
      <c r="D147" s="64"/>
    </row>
    <row r="148" ht="11.25">
      <c r="D148" s="64"/>
    </row>
    <row r="149" ht="11.25">
      <c r="D149" s="50"/>
    </row>
    <row r="150" ht="11.25">
      <c r="D150" s="50"/>
    </row>
    <row r="151" ht="11.25">
      <c r="D151" s="50"/>
    </row>
    <row r="152" spans="2:4" ht="11.25">
      <c r="B152" s="81" t="s">
        <v>91</v>
      </c>
      <c r="D152" s="50"/>
    </row>
    <row r="153" spans="2:6" ht="12">
      <c r="B153" s="9" t="s">
        <v>0</v>
      </c>
      <c r="C153" s="9" t="s">
        <v>1</v>
      </c>
      <c r="D153" s="35" t="s">
        <v>2</v>
      </c>
      <c r="E153" s="9" t="s">
        <v>3</v>
      </c>
      <c r="F153" s="10" t="s">
        <v>93</v>
      </c>
    </row>
    <row r="154" spans="2:6" ht="12">
      <c r="B154" s="3"/>
      <c r="C154" s="3"/>
      <c r="D154" s="34"/>
      <c r="E154" s="3"/>
      <c r="F154" s="5"/>
    </row>
    <row r="155" spans="2:6" ht="12">
      <c r="B155" s="18">
        <v>40</v>
      </c>
      <c r="C155" s="52"/>
      <c r="D155" s="61"/>
      <c r="E155" s="18" t="s">
        <v>4</v>
      </c>
      <c r="F155" s="20">
        <f>SUM(F156)</f>
        <v>20000</v>
      </c>
    </row>
    <row r="156" spans="2:6" ht="11.25">
      <c r="B156" s="22"/>
      <c r="C156" s="53">
        <v>4495</v>
      </c>
      <c r="D156" s="59"/>
      <c r="E156" s="11" t="s">
        <v>6</v>
      </c>
      <c r="F156" s="16">
        <f>SUM(F157)</f>
        <v>20000</v>
      </c>
    </row>
    <row r="157" spans="2:6" ht="11.25">
      <c r="B157" s="22"/>
      <c r="C157" s="53"/>
      <c r="D157" s="59">
        <v>72</v>
      </c>
      <c r="E157" s="11" t="s">
        <v>67</v>
      </c>
      <c r="F157" s="95">
        <v>20000</v>
      </c>
    </row>
    <row r="158" spans="2:6" ht="12">
      <c r="B158" s="3"/>
      <c r="C158" s="3"/>
      <c r="D158" s="34"/>
      <c r="E158" s="3"/>
      <c r="F158" s="5"/>
    </row>
    <row r="159" spans="2:6" ht="12">
      <c r="B159" s="18">
        <v>70</v>
      </c>
      <c r="C159" s="52"/>
      <c r="D159" s="61"/>
      <c r="E159" s="18" t="s">
        <v>7</v>
      </c>
      <c r="F159" s="20">
        <f>SUM(F160,F164,F167,F170,F175)</f>
        <v>251000</v>
      </c>
    </row>
    <row r="160" spans="2:6" ht="11.25">
      <c r="B160" s="22"/>
      <c r="C160" s="53">
        <v>7221</v>
      </c>
      <c r="D160" s="59"/>
      <c r="E160" s="11" t="s">
        <v>51</v>
      </c>
      <c r="F160" s="16">
        <f>SUM(F161:F162)</f>
        <v>76000</v>
      </c>
    </row>
    <row r="161" spans="2:6" ht="11.25">
      <c r="B161" s="22"/>
      <c r="C161" s="53"/>
      <c r="D161" s="59">
        <v>36</v>
      </c>
      <c r="E161" s="11" t="s">
        <v>66</v>
      </c>
      <c r="F161" s="95">
        <v>61000</v>
      </c>
    </row>
    <row r="162" spans="2:6" ht="11.25">
      <c r="B162" s="22"/>
      <c r="C162" s="53"/>
      <c r="D162" s="59">
        <v>72</v>
      </c>
      <c r="E162" s="11" t="s">
        <v>67</v>
      </c>
      <c r="F162" s="95">
        <v>15000</v>
      </c>
    </row>
    <row r="163" spans="2:6" ht="11.25">
      <c r="B163" s="22"/>
      <c r="C163" s="53"/>
      <c r="D163" s="59"/>
      <c r="E163" s="11"/>
      <c r="F163" s="16"/>
    </row>
    <row r="164" spans="2:6" ht="11.25">
      <c r="B164" s="22"/>
      <c r="C164" s="53">
        <v>7231</v>
      </c>
      <c r="D164" s="59"/>
      <c r="E164" s="11" t="s">
        <v>52</v>
      </c>
      <c r="F164" s="16">
        <f>SUM(F165:F165)</f>
        <v>20000</v>
      </c>
    </row>
    <row r="165" spans="2:6" ht="11.25">
      <c r="B165" s="22"/>
      <c r="C165" s="53"/>
      <c r="D165" s="59">
        <v>36</v>
      </c>
      <c r="E165" s="11" t="s">
        <v>66</v>
      </c>
      <c r="F165" s="95">
        <v>20000</v>
      </c>
    </row>
    <row r="166" spans="2:6" ht="11.25">
      <c r="B166" s="22"/>
      <c r="C166" s="53"/>
      <c r="D166" s="59"/>
      <c r="E166" s="11"/>
      <c r="F166" s="16"/>
    </row>
    <row r="167" spans="2:6" ht="11.25">
      <c r="B167" s="22"/>
      <c r="C167" s="53">
        <v>7261</v>
      </c>
      <c r="D167" s="59"/>
      <c r="E167" s="11" t="s">
        <v>101</v>
      </c>
      <c r="F167" s="16">
        <f>SUM(F168:F168)</f>
        <v>16000</v>
      </c>
    </row>
    <row r="168" spans="2:6" ht="11.25">
      <c r="B168" s="22"/>
      <c r="C168" s="53"/>
      <c r="D168" s="59">
        <v>72</v>
      </c>
      <c r="E168" s="11" t="s">
        <v>67</v>
      </c>
      <c r="F168" s="95">
        <v>16000</v>
      </c>
    </row>
    <row r="169" spans="2:6" ht="11.25">
      <c r="B169" s="22"/>
      <c r="C169" s="53"/>
      <c r="D169" s="59"/>
      <c r="E169" s="11"/>
      <c r="F169" s="16"/>
    </row>
    <row r="170" spans="2:6" ht="11.25">
      <c r="B170" s="22"/>
      <c r="C170" s="53">
        <v>7262</v>
      </c>
      <c r="D170" s="59"/>
      <c r="E170" s="11" t="s">
        <v>9</v>
      </c>
      <c r="F170" s="16">
        <f>SUM(F171:F173)</f>
        <v>137000</v>
      </c>
    </row>
    <row r="171" spans="2:6" ht="11.25">
      <c r="B171" s="22"/>
      <c r="C171" s="53"/>
      <c r="D171" s="59">
        <v>35</v>
      </c>
      <c r="E171" s="11" t="s">
        <v>68</v>
      </c>
      <c r="F171" s="95">
        <v>40000</v>
      </c>
    </row>
    <row r="172" spans="2:6" ht="11.25">
      <c r="B172" s="22"/>
      <c r="C172" s="53"/>
      <c r="D172" s="59">
        <v>36</v>
      </c>
      <c r="E172" s="11" t="s">
        <v>66</v>
      </c>
      <c r="F172" s="95">
        <v>17000</v>
      </c>
    </row>
    <row r="173" spans="2:6" ht="11.25">
      <c r="B173" s="22"/>
      <c r="C173" s="53"/>
      <c r="D173" s="59">
        <v>72</v>
      </c>
      <c r="E173" s="11" t="s">
        <v>67</v>
      </c>
      <c r="F173" s="95">
        <v>80000</v>
      </c>
    </row>
    <row r="174" spans="2:6" ht="11.25">
      <c r="B174" s="22"/>
      <c r="C174" s="53"/>
      <c r="D174" s="59"/>
      <c r="E174" s="11"/>
      <c r="F174" s="95"/>
    </row>
    <row r="175" spans="2:6" ht="11.25">
      <c r="B175" s="22"/>
      <c r="C175" s="53">
        <v>7395</v>
      </c>
      <c r="D175" s="59"/>
      <c r="E175" s="11" t="s">
        <v>6</v>
      </c>
      <c r="F175" s="16">
        <f>SUM(F176:F176)</f>
        <v>2000</v>
      </c>
    </row>
    <row r="176" spans="2:6" ht="11.25">
      <c r="B176" s="22"/>
      <c r="C176" s="53"/>
      <c r="D176" s="59">
        <v>35</v>
      </c>
      <c r="E176" s="11" t="s">
        <v>68</v>
      </c>
      <c r="F176" s="95">
        <v>2000</v>
      </c>
    </row>
    <row r="177" spans="2:6" ht="11.25">
      <c r="B177" s="23"/>
      <c r="C177" s="54"/>
      <c r="D177" s="60"/>
      <c r="E177" s="39"/>
      <c r="F177" s="13"/>
    </row>
    <row r="178" spans="2:6" ht="12">
      <c r="B178" s="18">
        <v>74</v>
      </c>
      <c r="C178" s="52"/>
      <c r="D178" s="61"/>
      <c r="E178" s="18" t="s">
        <v>10</v>
      </c>
      <c r="F178" s="20">
        <f>SUM(F181,F187)</f>
        <v>380099.82</v>
      </c>
    </row>
    <row r="179" spans="2:6" ht="12">
      <c r="B179" s="24"/>
      <c r="C179" s="55"/>
      <c r="D179" s="62"/>
      <c r="E179" s="24" t="s">
        <v>11</v>
      </c>
      <c r="F179" s="21"/>
    </row>
    <row r="180" spans="2:6" ht="11.25">
      <c r="B180" s="22"/>
      <c r="C180" s="53"/>
      <c r="D180" s="59"/>
      <c r="E180" s="11"/>
      <c r="F180" s="16"/>
    </row>
    <row r="181" spans="2:6" ht="11.25">
      <c r="B181" s="22"/>
      <c r="C181" s="53">
        <v>7523</v>
      </c>
      <c r="D181" s="59"/>
      <c r="E181" s="11" t="s">
        <v>121</v>
      </c>
      <c r="F181" s="16">
        <f>SUM(F182:F185)</f>
        <v>13000</v>
      </c>
    </row>
    <row r="182" spans="2:6" ht="11.25">
      <c r="B182" s="22"/>
      <c r="C182" s="53"/>
      <c r="D182" s="59">
        <v>28</v>
      </c>
      <c r="E182" s="11" t="s">
        <v>71</v>
      </c>
      <c r="F182" s="95">
        <v>2500</v>
      </c>
    </row>
    <row r="183" spans="2:6" ht="11.25">
      <c r="B183" s="22"/>
      <c r="C183" s="53"/>
      <c r="D183" s="59">
        <v>31</v>
      </c>
      <c r="E183" s="11" t="s">
        <v>69</v>
      </c>
      <c r="F183" s="95">
        <v>1000</v>
      </c>
    </row>
    <row r="184" spans="2:6" ht="11.25">
      <c r="B184" s="22"/>
      <c r="C184" s="53"/>
      <c r="D184" s="59">
        <v>35</v>
      </c>
      <c r="E184" s="11" t="s">
        <v>68</v>
      </c>
      <c r="F184" s="95">
        <v>500</v>
      </c>
    </row>
    <row r="185" spans="2:6" ht="11.25">
      <c r="B185" s="22"/>
      <c r="C185" s="53"/>
      <c r="D185" s="59">
        <v>36</v>
      </c>
      <c r="E185" s="11" t="s">
        <v>66</v>
      </c>
      <c r="F185" s="95">
        <v>9000</v>
      </c>
    </row>
    <row r="186" spans="2:6" ht="11.25">
      <c r="B186" s="22"/>
      <c r="C186" s="53"/>
      <c r="D186" s="59"/>
      <c r="E186" s="11"/>
      <c r="F186" s="16"/>
    </row>
    <row r="187" spans="2:6" ht="11.25">
      <c r="B187" s="22"/>
      <c r="C187" s="53">
        <v>7552</v>
      </c>
      <c r="D187" s="59"/>
      <c r="E187" s="11" t="s">
        <v>119</v>
      </c>
      <c r="F187" s="16">
        <f>SUM(F188)</f>
        <v>367099.82</v>
      </c>
    </row>
    <row r="188" spans="2:6" ht="11.25">
      <c r="B188" s="22"/>
      <c r="C188" s="53"/>
      <c r="D188" s="59">
        <v>72</v>
      </c>
      <c r="E188" s="11" t="s">
        <v>120</v>
      </c>
      <c r="F188" s="66">
        <v>367099.82</v>
      </c>
    </row>
    <row r="189" spans="2:6" ht="11.25">
      <c r="B189" s="22"/>
      <c r="C189" s="53"/>
      <c r="D189" s="59"/>
      <c r="E189" s="11"/>
      <c r="F189" s="66"/>
    </row>
    <row r="190" spans="2:6" ht="12">
      <c r="B190" s="18">
        <v>79</v>
      </c>
      <c r="C190" s="52"/>
      <c r="D190" s="61"/>
      <c r="E190" s="18" t="s">
        <v>15</v>
      </c>
      <c r="F190" s="20">
        <f>SUM(F191,F198,F205,F208,F211)</f>
        <v>125988</v>
      </c>
    </row>
    <row r="191" spans="2:6" ht="11.25">
      <c r="B191" s="22"/>
      <c r="C191" s="53">
        <v>7911</v>
      </c>
      <c r="D191" s="59"/>
      <c r="E191" s="11" t="s">
        <v>16</v>
      </c>
      <c r="F191" s="16">
        <f>SUM(F192:F196)</f>
        <v>100205</v>
      </c>
    </row>
    <row r="192" spans="2:6" ht="11.25">
      <c r="B192" s="22"/>
      <c r="C192" s="53"/>
      <c r="D192" s="59">
        <v>72</v>
      </c>
      <c r="E192" s="11" t="s">
        <v>67</v>
      </c>
      <c r="F192" s="66">
        <v>10858</v>
      </c>
    </row>
    <row r="193" spans="2:6" ht="11.25">
      <c r="B193" s="22"/>
      <c r="C193" s="53"/>
      <c r="D193" s="59">
        <v>28</v>
      </c>
      <c r="E193" s="11" t="s">
        <v>71</v>
      </c>
      <c r="F193" s="95">
        <v>1260</v>
      </c>
    </row>
    <row r="194" spans="2:6" ht="11.25">
      <c r="B194" s="22"/>
      <c r="C194" s="53"/>
      <c r="D194" s="59">
        <v>36</v>
      </c>
      <c r="E194" s="11" t="s">
        <v>66</v>
      </c>
      <c r="F194" s="95">
        <v>79321</v>
      </c>
    </row>
    <row r="195" spans="2:6" ht="11.25">
      <c r="B195" s="22"/>
      <c r="C195" s="53"/>
      <c r="D195" s="59">
        <v>37</v>
      </c>
      <c r="E195" s="11" t="s">
        <v>72</v>
      </c>
      <c r="F195" s="95">
        <v>3504</v>
      </c>
    </row>
    <row r="196" spans="2:6" ht="11.25">
      <c r="B196" s="22"/>
      <c r="C196" s="53"/>
      <c r="D196" s="59">
        <v>38</v>
      </c>
      <c r="E196" s="11" t="s">
        <v>76</v>
      </c>
      <c r="F196" s="95">
        <v>5262</v>
      </c>
    </row>
    <row r="197" spans="2:6" ht="11.25">
      <c r="B197" s="22"/>
      <c r="C197" s="53"/>
      <c r="D197" s="59"/>
      <c r="E197" s="11"/>
      <c r="F197" s="66"/>
    </row>
    <row r="198" spans="2:6" ht="11.25">
      <c r="B198" s="22"/>
      <c r="C198" s="53">
        <v>7961</v>
      </c>
      <c r="D198" s="59"/>
      <c r="E198" s="11" t="s">
        <v>122</v>
      </c>
      <c r="F198" s="16">
        <f>SUM(F199:F203)</f>
        <v>7192</v>
      </c>
    </row>
    <row r="199" spans="2:6" ht="11.25">
      <c r="B199" s="22"/>
      <c r="C199" s="53"/>
      <c r="D199" s="59">
        <v>31</v>
      </c>
      <c r="E199" s="11" t="s">
        <v>69</v>
      </c>
      <c r="F199" s="66">
        <v>5628</v>
      </c>
    </row>
    <row r="200" spans="2:6" ht="11.25">
      <c r="B200" s="22"/>
      <c r="C200" s="53"/>
      <c r="D200" s="59">
        <v>35</v>
      </c>
      <c r="E200" s="11" t="s">
        <v>123</v>
      </c>
      <c r="F200" s="95">
        <v>177</v>
      </c>
    </row>
    <row r="201" spans="2:6" ht="11.25">
      <c r="B201" s="22"/>
      <c r="C201" s="53"/>
      <c r="D201" s="59">
        <v>36</v>
      </c>
      <c r="E201" s="11" t="s">
        <v>66</v>
      </c>
      <c r="F201" s="95">
        <v>120</v>
      </c>
    </row>
    <row r="202" spans="2:6" ht="11.25">
      <c r="B202" s="22"/>
      <c r="C202" s="53"/>
      <c r="D202" s="59">
        <v>37</v>
      </c>
      <c r="E202" s="11" t="s">
        <v>72</v>
      </c>
      <c r="F202" s="95">
        <v>454</v>
      </c>
    </row>
    <row r="203" spans="2:6" ht="11.25">
      <c r="B203" s="22"/>
      <c r="C203" s="53"/>
      <c r="D203" s="59">
        <v>40</v>
      </c>
      <c r="E203" s="11" t="s">
        <v>76</v>
      </c>
      <c r="F203" s="95">
        <v>813</v>
      </c>
    </row>
    <row r="204" spans="2:6" ht="11.25">
      <c r="B204" s="22"/>
      <c r="C204" s="53"/>
      <c r="D204" s="59"/>
      <c r="E204" s="11"/>
      <c r="F204" s="95"/>
    </row>
    <row r="205" spans="2:6" ht="11.25">
      <c r="B205" s="22"/>
      <c r="C205" s="53">
        <v>8222</v>
      </c>
      <c r="D205" s="59"/>
      <c r="E205" s="11" t="s">
        <v>55</v>
      </c>
      <c r="F205" s="16">
        <f>SUM(F206)</f>
        <v>4640</v>
      </c>
    </row>
    <row r="206" spans="2:6" ht="11.25">
      <c r="B206" s="22"/>
      <c r="C206" s="53"/>
      <c r="D206" s="59">
        <v>22</v>
      </c>
      <c r="E206" s="11" t="s">
        <v>124</v>
      </c>
      <c r="F206" s="66">
        <v>4640</v>
      </c>
    </row>
    <row r="207" spans="2:6" ht="11.25">
      <c r="B207" s="22"/>
      <c r="C207" s="53"/>
      <c r="D207" s="59"/>
      <c r="E207" s="11"/>
      <c r="F207" s="95"/>
    </row>
    <row r="208" spans="2:6" ht="11.25">
      <c r="B208" s="22"/>
      <c r="C208" s="53">
        <v>8241</v>
      </c>
      <c r="D208" s="59"/>
      <c r="E208" s="11" t="s">
        <v>125</v>
      </c>
      <c r="F208" s="16">
        <f>SUM(F209)</f>
        <v>400</v>
      </c>
    </row>
    <row r="209" spans="2:6" ht="11.25">
      <c r="B209" s="22"/>
      <c r="C209" s="53"/>
      <c r="D209" s="59">
        <v>36</v>
      </c>
      <c r="E209" s="11" t="s">
        <v>66</v>
      </c>
      <c r="F209" s="66">
        <v>400</v>
      </c>
    </row>
    <row r="210" spans="2:6" ht="11.25">
      <c r="B210" s="22"/>
      <c r="C210" s="53"/>
      <c r="D210" s="59"/>
      <c r="E210" s="11"/>
      <c r="F210" s="66"/>
    </row>
    <row r="211" spans="2:6" ht="11.25">
      <c r="B211" s="22"/>
      <c r="C211" s="53">
        <v>8295</v>
      </c>
      <c r="D211" s="59"/>
      <c r="E211" s="11" t="s">
        <v>6</v>
      </c>
      <c r="F211" s="16">
        <f>SUM(F212)</f>
        <v>13551</v>
      </c>
    </row>
    <row r="212" spans="2:6" ht="11.25">
      <c r="B212" s="22"/>
      <c r="C212" s="53"/>
      <c r="D212" s="59">
        <v>43</v>
      </c>
      <c r="E212" s="11" t="s">
        <v>126</v>
      </c>
      <c r="F212" s="66">
        <v>13551</v>
      </c>
    </row>
    <row r="213" spans="2:6" ht="11.25">
      <c r="B213" s="22"/>
      <c r="C213" s="53"/>
      <c r="D213" s="59"/>
      <c r="E213" s="11"/>
      <c r="F213" s="66"/>
    </row>
    <row r="214" spans="2:6" ht="12">
      <c r="B214" s="14">
        <v>83</v>
      </c>
      <c r="C214" s="52"/>
      <c r="D214" s="61"/>
      <c r="E214" s="14" t="s">
        <v>56</v>
      </c>
      <c r="F214" s="25">
        <f>SUM(F215)</f>
        <v>1000</v>
      </c>
    </row>
    <row r="215" spans="2:6" ht="11.25">
      <c r="B215" s="22"/>
      <c r="C215" s="53">
        <v>8333</v>
      </c>
      <c r="D215" s="59"/>
      <c r="E215" s="11" t="s">
        <v>127</v>
      </c>
      <c r="F215" s="16">
        <f>SUM(F216)</f>
        <v>1000</v>
      </c>
    </row>
    <row r="216" spans="2:6" ht="11.25">
      <c r="B216" s="22"/>
      <c r="C216" s="53"/>
      <c r="D216" s="59">
        <v>35</v>
      </c>
      <c r="E216" s="11" t="s">
        <v>102</v>
      </c>
      <c r="F216" s="66">
        <v>1000</v>
      </c>
    </row>
    <row r="217" spans="2:6" ht="11.25">
      <c r="B217" s="22"/>
      <c r="C217" s="53"/>
      <c r="D217" s="59"/>
      <c r="E217" s="11"/>
      <c r="F217" s="66"/>
    </row>
    <row r="218" spans="2:6" ht="12">
      <c r="B218" s="14">
        <v>85</v>
      </c>
      <c r="C218" s="52"/>
      <c r="D218" s="61"/>
      <c r="E218" s="14" t="s">
        <v>58</v>
      </c>
      <c r="F218" s="25">
        <f>SUM(F219)</f>
        <v>200</v>
      </c>
    </row>
    <row r="219" spans="2:6" ht="11.25">
      <c r="B219" s="22"/>
      <c r="C219" s="53">
        <v>8536</v>
      </c>
      <c r="D219" s="59"/>
      <c r="E219" s="11" t="s">
        <v>59</v>
      </c>
      <c r="F219" s="16">
        <v>200</v>
      </c>
    </row>
    <row r="220" spans="2:6" ht="11.25">
      <c r="B220" s="22"/>
      <c r="C220" s="53"/>
      <c r="D220" s="59">
        <v>31</v>
      </c>
      <c r="E220" s="11" t="s">
        <v>69</v>
      </c>
      <c r="F220" s="66">
        <v>200</v>
      </c>
    </row>
    <row r="221" spans="2:6" ht="11.25">
      <c r="B221" s="22"/>
      <c r="C221" s="53"/>
      <c r="D221" s="59"/>
      <c r="E221" s="11"/>
      <c r="F221" s="66"/>
    </row>
    <row r="222" spans="2:6" ht="12">
      <c r="B222" s="14">
        <v>86</v>
      </c>
      <c r="C222" s="52"/>
      <c r="D222" s="61"/>
      <c r="E222" s="14" t="s">
        <v>19</v>
      </c>
      <c r="F222" s="25">
        <f>SUM(F223,F228,F231,F234,F239,F242,F245)</f>
        <v>303156</v>
      </c>
    </row>
    <row r="223" spans="2:6" ht="11.25">
      <c r="B223" s="22"/>
      <c r="C223" s="53">
        <v>8611</v>
      </c>
      <c r="D223" s="59"/>
      <c r="E223" s="11" t="s">
        <v>20</v>
      </c>
      <c r="F223" s="16">
        <f>SUM(F224:F226)</f>
        <v>2580</v>
      </c>
    </row>
    <row r="224" spans="2:6" ht="11.25">
      <c r="B224" s="22"/>
      <c r="C224" s="53"/>
      <c r="D224" s="59">
        <v>31</v>
      </c>
      <c r="E224" s="11" t="s">
        <v>69</v>
      </c>
      <c r="F224" s="66">
        <v>1449</v>
      </c>
    </row>
    <row r="225" spans="2:6" ht="11.25">
      <c r="B225" s="22"/>
      <c r="C225" s="53"/>
      <c r="D225" s="59">
        <v>32</v>
      </c>
      <c r="E225" s="11" t="s">
        <v>128</v>
      </c>
      <c r="F225" s="66">
        <v>131</v>
      </c>
    </row>
    <row r="226" spans="2:6" ht="11.25">
      <c r="B226" s="22"/>
      <c r="C226" s="53"/>
      <c r="D226" s="59">
        <v>36</v>
      </c>
      <c r="E226" s="11" t="s">
        <v>66</v>
      </c>
      <c r="F226" s="66">
        <v>1000</v>
      </c>
    </row>
    <row r="227" spans="2:6" ht="11.25">
      <c r="B227" s="22"/>
      <c r="C227" s="53"/>
      <c r="D227" s="59"/>
      <c r="E227" s="11"/>
      <c r="F227" s="17"/>
    </row>
    <row r="228" spans="2:6" ht="11.25">
      <c r="B228" s="22"/>
      <c r="C228" s="53">
        <v>8612</v>
      </c>
      <c r="D228" s="59"/>
      <c r="E228" s="11" t="s">
        <v>21</v>
      </c>
      <c r="F228" s="16">
        <f>SUM(F229:F229)</f>
        <v>212</v>
      </c>
    </row>
    <row r="229" spans="2:6" ht="11.25">
      <c r="B229" s="22"/>
      <c r="C229" s="53"/>
      <c r="D229" s="59">
        <v>36</v>
      </c>
      <c r="E229" s="11" t="s">
        <v>129</v>
      </c>
      <c r="F229" s="66">
        <v>212</v>
      </c>
    </row>
    <row r="230" spans="2:6" ht="11.25">
      <c r="B230" s="22"/>
      <c r="C230" s="53"/>
      <c r="D230" s="59"/>
      <c r="E230" s="11"/>
      <c r="F230" s="17"/>
    </row>
    <row r="231" spans="2:6" ht="11.25">
      <c r="B231" s="22"/>
      <c r="C231" s="53">
        <v>8613</v>
      </c>
      <c r="D231" s="59"/>
      <c r="E231" s="11" t="s">
        <v>23</v>
      </c>
      <c r="F231" s="16">
        <f>SUM(F232:F233)</f>
        <v>141538</v>
      </c>
    </row>
    <row r="232" spans="2:6" ht="11.25">
      <c r="B232" s="22"/>
      <c r="C232" s="53"/>
      <c r="D232" s="59">
        <v>22</v>
      </c>
      <c r="E232" s="11" t="s">
        <v>110</v>
      </c>
      <c r="F232" s="65">
        <v>141538</v>
      </c>
    </row>
    <row r="233" spans="2:6" ht="11.25">
      <c r="B233" s="22"/>
      <c r="C233" s="53"/>
      <c r="D233" s="59"/>
      <c r="E233" s="11"/>
      <c r="F233" s="17"/>
    </row>
    <row r="234" spans="2:6" ht="11.25">
      <c r="B234" s="22"/>
      <c r="C234" s="53">
        <v>8615</v>
      </c>
      <c r="D234" s="59"/>
      <c r="E234" s="11" t="s">
        <v>24</v>
      </c>
      <c r="F234" s="16">
        <f>SUM(F235:F237)</f>
        <v>22026</v>
      </c>
    </row>
    <row r="235" spans="2:6" ht="11.25">
      <c r="B235" s="22"/>
      <c r="C235" s="53"/>
      <c r="D235" s="59">
        <v>21</v>
      </c>
      <c r="E235" s="11" t="s">
        <v>70</v>
      </c>
      <c r="F235" s="66">
        <v>4852</v>
      </c>
    </row>
    <row r="236" spans="2:6" ht="11.25">
      <c r="B236" s="22"/>
      <c r="C236" s="53"/>
      <c r="D236" s="59">
        <v>31</v>
      </c>
      <c r="E236" s="11" t="s">
        <v>69</v>
      </c>
      <c r="F236" s="66">
        <v>10339</v>
      </c>
    </row>
    <row r="237" spans="2:6" ht="11.25">
      <c r="B237" s="22"/>
      <c r="C237" s="53"/>
      <c r="D237" s="59">
        <v>36</v>
      </c>
      <c r="E237" s="11" t="s">
        <v>66</v>
      </c>
      <c r="F237" s="66">
        <v>6835</v>
      </c>
    </row>
    <row r="238" spans="2:6" ht="11.25">
      <c r="B238" s="22"/>
      <c r="C238" s="53"/>
      <c r="D238" s="59"/>
      <c r="E238" s="11"/>
      <c r="F238" s="66"/>
    </row>
    <row r="239" spans="2:6" ht="11.25">
      <c r="B239" s="22"/>
      <c r="C239" s="53">
        <v>8616</v>
      </c>
      <c r="D239" s="59"/>
      <c r="E239" s="11" t="s">
        <v>25</v>
      </c>
      <c r="F239" s="16">
        <f>SUM(F240:F241)</f>
        <v>105000</v>
      </c>
    </row>
    <row r="240" spans="2:6" ht="11.25">
      <c r="B240" s="22"/>
      <c r="C240" s="53"/>
      <c r="D240" s="59">
        <v>22</v>
      </c>
      <c r="E240" s="11" t="s">
        <v>110</v>
      </c>
      <c r="F240" s="65">
        <v>105000</v>
      </c>
    </row>
    <row r="241" spans="2:6" ht="11.25">
      <c r="B241" s="22"/>
      <c r="C241" s="53"/>
      <c r="D241" s="59"/>
      <c r="E241" s="11"/>
      <c r="F241" s="66"/>
    </row>
    <row r="242" spans="2:6" ht="11.25">
      <c r="B242" s="22"/>
      <c r="C242" s="53">
        <v>8617</v>
      </c>
      <c r="D242" s="59"/>
      <c r="E242" s="11" t="s">
        <v>26</v>
      </c>
      <c r="F242" s="16">
        <f>SUM(F243:F244)</f>
        <v>21000</v>
      </c>
    </row>
    <row r="243" spans="2:6" ht="11.25">
      <c r="B243" s="22"/>
      <c r="C243" s="53"/>
      <c r="D243" s="59">
        <v>22</v>
      </c>
      <c r="E243" s="11" t="s">
        <v>110</v>
      </c>
      <c r="F243" s="65">
        <v>21000</v>
      </c>
    </row>
    <row r="244" spans="2:6" ht="11.25">
      <c r="B244" s="22"/>
      <c r="C244" s="53"/>
      <c r="D244" s="59"/>
      <c r="E244" s="11"/>
      <c r="F244" s="66"/>
    </row>
    <row r="245" spans="2:6" ht="11.25">
      <c r="B245" s="22"/>
      <c r="C245" s="53">
        <v>8695</v>
      </c>
      <c r="D245" s="59"/>
      <c r="E245" s="11" t="s">
        <v>6</v>
      </c>
      <c r="F245" s="16">
        <f>SUM(F246:F247)</f>
        <v>10800</v>
      </c>
    </row>
    <row r="246" spans="2:6" ht="11.25">
      <c r="B246" s="22"/>
      <c r="C246" s="53"/>
      <c r="D246" s="59">
        <v>22</v>
      </c>
      <c r="E246" s="38" t="s">
        <v>60</v>
      </c>
      <c r="F246" s="65">
        <v>10800</v>
      </c>
    </row>
    <row r="247" spans="2:6" ht="11.25">
      <c r="B247" s="22"/>
      <c r="C247" s="54"/>
      <c r="D247" s="60"/>
      <c r="E247" s="8"/>
      <c r="F247" s="17"/>
    </row>
    <row r="248" spans="2:6" ht="12">
      <c r="B248" s="18">
        <v>87</v>
      </c>
      <c r="C248" s="52"/>
      <c r="D248" s="61"/>
      <c r="E248" s="14" t="s">
        <v>61</v>
      </c>
      <c r="F248" s="25">
        <f>SUM(F249)</f>
        <v>12237</v>
      </c>
    </row>
    <row r="249" spans="2:6" ht="11.25">
      <c r="B249" s="11"/>
      <c r="C249" s="53">
        <v>8795</v>
      </c>
      <c r="D249" s="59"/>
      <c r="E249" s="11" t="s">
        <v>6</v>
      </c>
      <c r="F249" s="16">
        <f>SUM(F250)</f>
        <v>12237</v>
      </c>
    </row>
    <row r="250" spans="2:6" ht="11.25">
      <c r="B250" s="11"/>
      <c r="C250" s="53"/>
      <c r="D250" s="59">
        <v>36</v>
      </c>
      <c r="E250" s="2"/>
      <c r="F250" s="66">
        <v>12237</v>
      </c>
    </row>
    <row r="251" spans="2:6" ht="11.25">
      <c r="B251" s="22"/>
      <c r="C251" s="56"/>
      <c r="D251" s="59"/>
      <c r="E251" s="42"/>
      <c r="F251" s="69"/>
    </row>
    <row r="252" spans="2:6" ht="12">
      <c r="B252" s="18">
        <v>88</v>
      </c>
      <c r="C252" s="52"/>
      <c r="D252" s="61"/>
      <c r="E252" s="14" t="s">
        <v>27</v>
      </c>
      <c r="F252" s="25">
        <f>SUM(F253)</f>
        <v>277</v>
      </c>
    </row>
    <row r="253" spans="2:6" ht="11.25">
      <c r="B253" s="22"/>
      <c r="C253" s="53">
        <v>8811</v>
      </c>
      <c r="D253" s="59"/>
      <c r="E253" s="11" t="s">
        <v>28</v>
      </c>
      <c r="F253" s="16">
        <f>SUM(F254:F256)</f>
        <v>277</v>
      </c>
    </row>
    <row r="254" spans="2:6" ht="11.25">
      <c r="B254" s="22"/>
      <c r="C254" s="53"/>
      <c r="D254" s="59">
        <v>11</v>
      </c>
      <c r="E254" s="11" t="s">
        <v>74</v>
      </c>
      <c r="F254" s="65">
        <v>190</v>
      </c>
    </row>
    <row r="255" spans="2:6" ht="11.25">
      <c r="B255" s="11"/>
      <c r="C255" s="53"/>
      <c r="D255" s="59">
        <v>41</v>
      </c>
      <c r="E255" s="11" t="s">
        <v>77</v>
      </c>
      <c r="F255" s="65">
        <v>80.3</v>
      </c>
    </row>
    <row r="256" spans="2:6" ht="11.25">
      <c r="B256" s="11"/>
      <c r="C256" s="56"/>
      <c r="D256" s="59">
        <v>42</v>
      </c>
      <c r="E256" s="2" t="s">
        <v>115</v>
      </c>
      <c r="F256" s="70">
        <v>6.7</v>
      </c>
    </row>
    <row r="257" spans="2:6" ht="11.25">
      <c r="B257" s="11"/>
      <c r="C257" s="56"/>
      <c r="D257" s="59"/>
      <c r="E257" s="2"/>
      <c r="F257" s="70"/>
    </row>
    <row r="258" spans="2:6" ht="12">
      <c r="B258" s="14">
        <v>91</v>
      </c>
      <c r="C258" s="52"/>
      <c r="D258" s="61"/>
      <c r="E258" s="14" t="s">
        <v>39</v>
      </c>
      <c r="F258" s="25">
        <f>SUM(F259,F267,F273,F280)</f>
        <v>256081</v>
      </c>
    </row>
    <row r="259" spans="2:6" ht="11.25">
      <c r="B259" s="22"/>
      <c r="C259" s="53">
        <v>9142</v>
      </c>
      <c r="D259" s="59"/>
      <c r="E259" s="11" t="s">
        <v>40</v>
      </c>
      <c r="F259" s="16">
        <f>SUM(F260:F265)</f>
        <v>20300</v>
      </c>
    </row>
    <row r="260" spans="2:6" ht="11.25">
      <c r="B260" s="22"/>
      <c r="C260" s="53"/>
      <c r="D260" s="59">
        <v>11</v>
      </c>
      <c r="E260" s="11" t="s">
        <v>74</v>
      </c>
      <c r="F260" s="66">
        <v>5000</v>
      </c>
    </row>
    <row r="261" spans="2:6" ht="11.25">
      <c r="B261" s="22"/>
      <c r="C261" s="53"/>
      <c r="D261" s="59">
        <v>28</v>
      </c>
      <c r="E261" s="11" t="s">
        <v>71</v>
      </c>
      <c r="F261" s="66">
        <v>400</v>
      </c>
    </row>
    <row r="262" spans="2:6" ht="11.25">
      <c r="B262" s="22"/>
      <c r="C262" s="53"/>
      <c r="D262" s="59">
        <v>35</v>
      </c>
      <c r="E262" s="11" t="s">
        <v>105</v>
      </c>
      <c r="F262" s="66">
        <v>1200</v>
      </c>
    </row>
    <row r="263" spans="2:6" ht="11.25">
      <c r="B263" s="22"/>
      <c r="C263" s="53"/>
      <c r="D263" s="59">
        <v>36</v>
      </c>
      <c r="E263" s="11" t="s">
        <v>66</v>
      </c>
      <c r="F263" s="66">
        <v>1100</v>
      </c>
    </row>
    <row r="264" spans="2:6" ht="11.25">
      <c r="B264" s="22"/>
      <c r="C264" s="53"/>
      <c r="D264" s="59">
        <v>41</v>
      </c>
      <c r="E264" s="11" t="s">
        <v>113</v>
      </c>
      <c r="F264" s="66">
        <v>12000</v>
      </c>
    </row>
    <row r="265" spans="2:6" ht="11.25">
      <c r="B265" s="22"/>
      <c r="C265" s="53"/>
      <c r="D265" s="59">
        <v>42</v>
      </c>
      <c r="E265" s="11" t="s">
        <v>115</v>
      </c>
      <c r="F265" s="66">
        <v>600</v>
      </c>
    </row>
    <row r="266" spans="2:6" ht="11.25">
      <c r="B266" s="22"/>
      <c r="C266" s="53"/>
      <c r="D266" s="59"/>
      <c r="E266" s="11"/>
      <c r="F266" s="66"/>
    </row>
    <row r="267" spans="2:6" ht="11.25">
      <c r="B267" s="22"/>
      <c r="C267" s="53">
        <v>9144</v>
      </c>
      <c r="D267" s="59"/>
      <c r="E267" s="11" t="s">
        <v>62</v>
      </c>
      <c r="F267" s="16">
        <f>SUM(F268:F272)</f>
        <v>20000</v>
      </c>
    </row>
    <row r="268" spans="2:6" ht="11.25">
      <c r="B268" s="22"/>
      <c r="C268" s="53"/>
      <c r="D268" s="59">
        <v>25</v>
      </c>
      <c r="E268" s="11" t="s">
        <v>79</v>
      </c>
      <c r="F268" s="66">
        <v>18000</v>
      </c>
    </row>
    <row r="269" spans="2:6" ht="11.25">
      <c r="B269" s="22"/>
      <c r="C269" s="53"/>
      <c r="D269" s="59">
        <v>28</v>
      </c>
      <c r="E269" s="11" t="s">
        <v>71</v>
      </c>
      <c r="F269" s="66">
        <v>900</v>
      </c>
    </row>
    <row r="270" spans="2:6" ht="11.25">
      <c r="B270" s="22"/>
      <c r="C270" s="53"/>
      <c r="D270" s="59">
        <v>36</v>
      </c>
      <c r="E270" s="11" t="s">
        <v>66</v>
      </c>
      <c r="F270" s="66">
        <v>1000</v>
      </c>
    </row>
    <row r="271" spans="2:6" ht="11.25">
      <c r="B271" s="22"/>
      <c r="C271" s="53"/>
      <c r="D271" s="59">
        <v>37</v>
      </c>
      <c r="E271" s="11" t="s">
        <v>72</v>
      </c>
      <c r="F271" s="66">
        <v>100</v>
      </c>
    </row>
    <row r="272" spans="2:6" ht="11.25">
      <c r="B272" s="22"/>
      <c r="C272" s="53"/>
      <c r="D272" s="59"/>
      <c r="E272" s="11"/>
      <c r="F272" s="66"/>
    </row>
    <row r="273" spans="2:6" ht="11.25">
      <c r="B273" s="22"/>
      <c r="C273" s="53">
        <v>9146</v>
      </c>
      <c r="D273" s="59"/>
      <c r="E273" s="11" t="s">
        <v>98</v>
      </c>
      <c r="F273" s="16">
        <f>SUM(F274:F278)</f>
        <v>201000</v>
      </c>
    </row>
    <row r="274" spans="2:6" ht="11.25">
      <c r="B274" s="22"/>
      <c r="C274" s="53"/>
      <c r="D274" s="59">
        <v>11</v>
      </c>
      <c r="E274" s="11" t="s">
        <v>74</v>
      </c>
      <c r="F274" s="66">
        <v>10000</v>
      </c>
    </row>
    <row r="275" spans="2:6" ht="11.25">
      <c r="B275" s="22"/>
      <c r="C275" s="53"/>
      <c r="D275" s="59">
        <v>28</v>
      </c>
      <c r="E275" s="11" t="s">
        <v>71</v>
      </c>
      <c r="F275" s="66">
        <v>7500</v>
      </c>
    </row>
    <row r="276" spans="2:6" ht="11.25">
      <c r="B276" s="22"/>
      <c r="C276" s="53"/>
      <c r="D276" s="59">
        <v>36</v>
      </c>
      <c r="E276" s="11" t="s">
        <v>66</v>
      </c>
      <c r="F276" s="66">
        <v>93000</v>
      </c>
    </row>
    <row r="277" spans="2:6" ht="11.25">
      <c r="B277" s="22"/>
      <c r="C277" s="53"/>
      <c r="D277" s="59">
        <v>40</v>
      </c>
      <c r="E277" s="11" t="s">
        <v>73</v>
      </c>
      <c r="F277" s="66">
        <v>700</v>
      </c>
    </row>
    <row r="278" spans="2:6" ht="11.25">
      <c r="B278" s="22"/>
      <c r="C278" s="53"/>
      <c r="D278" s="59">
        <v>72</v>
      </c>
      <c r="E278" s="11" t="s">
        <v>67</v>
      </c>
      <c r="F278" s="66">
        <v>89800</v>
      </c>
    </row>
    <row r="279" spans="2:6" ht="11.25">
      <c r="B279" s="22"/>
      <c r="C279" s="53"/>
      <c r="D279" s="59"/>
      <c r="E279" s="11"/>
      <c r="F279" s="17"/>
    </row>
    <row r="280" spans="2:6" ht="11.25">
      <c r="B280" s="22"/>
      <c r="C280" s="53">
        <v>9195</v>
      </c>
      <c r="D280" s="59"/>
      <c r="E280" s="11" t="s">
        <v>6</v>
      </c>
      <c r="F280" s="16">
        <f>SUM(F281:F281)</f>
        <v>14781</v>
      </c>
    </row>
    <row r="281" spans="2:6" ht="11.25">
      <c r="B281" s="22"/>
      <c r="C281" s="53"/>
      <c r="D281" s="59">
        <v>36</v>
      </c>
      <c r="E281" s="11" t="s">
        <v>66</v>
      </c>
      <c r="F281" s="66">
        <v>14781</v>
      </c>
    </row>
    <row r="282" spans="2:6" ht="11.25">
      <c r="B282" s="22"/>
      <c r="C282" s="53"/>
      <c r="D282" s="59"/>
      <c r="E282" s="11"/>
      <c r="F282" s="66"/>
    </row>
    <row r="283" spans="2:6" ht="12">
      <c r="B283" s="18">
        <v>94</v>
      </c>
      <c r="C283" s="52"/>
      <c r="D283" s="61"/>
      <c r="E283" s="14" t="s">
        <v>63</v>
      </c>
      <c r="F283" s="25">
        <f>SUM(F284)</f>
        <v>57000</v>
      </c>
    </row>
    <row r="284" spans="2:6" ht="11.25">
      <c r="B284" s="22"/>
      <c r="C284" s="53">
        <v>9491</v>
      </c>
      <c r="D284" s="59"/>
      <c r="E284" s="11" t="s">
        <v>64</v>
      </c>
      <c r="F284" s="16">
        <f>SUM(F285:F285)</f>
        <v>57000</v>
      </c>
    </row>
    <row r="285" spans="2:6" ht="11.25">
      <c r="B285" s="11"/>
      <c r="C285" s="53"/>
      <c r="D285" s="59">
        <v>68</v>
      </c>
      <c r="E285" s="11"/>
      <c r="F285" s="65">
        <v>57000</v>
      </c>
    </row>
    <row r="286" spans="2:6" ht="11.25">
      <c r="B286" s="22"/>
      <c r="C286" s="53"/>
      <c r="D286" s="59"/>
      <c r="E286" s="11"/>
      <c r="F286" s="66"/>
    </row>
    <row r="287" spans="2:6" ht="12">
      <c r="B287" s="18">
        <v>99</v>
      </c>
      <c r="C287" s="52"/>
      <c r="D287" s="61"/>
      <c r="E287" s="14" t="s">
        <v>130</v>
      </c>
      <c r="F287" s="25">
        <f>SUM(F288,F293)</f>
        <v>33936</v>
      </c>
    </row>
    <row r="288" spans="2:6" ht="11.25">
      <c r="B288" s="22"/>
      <c r="C288" s="53">
        <v>9911</v>
      </c>
      <c r="D288" s="59"/>
      <c r="E288" s="11" t="s">
        <v>46</v>
      </c>
      <c r="F288" s="16">
        <f>SUM(F289:F292)</f>
        <v>1892</v>
      </c>
    </row>
    <row r="289" spans="2:6" ht="11.25">
      <c r="B289" s="22"/>
      <c r="C289" s="56"/>
      <c r="D289" s="59">
        <v>31</v>
      </c>
      <c r="E289" s="2" t="s">
        <v>69</v>
      </c>
      <c r="F289" s="96">
        <v>1700</v>
      </c>
    </row>
    <row r="290" spans="2:6" ht="11.25">
      <c r="B290" s="22"/>
      <c r="C290" s="56"/>
      <c r="D290" s="59">
        <v>41</v>
      </c>
      <c r="E290" s="2" t="s">
        <v>113</v>
      </c>
      <c r="F290" s="96">
        <v>180</v>
      </c>
    </row>
    <row r="291" spans="2:6" ht="11.25">
      <c r="B291" s="22"/>
      <c r="C291" s="56"/>
      <c r="D291" s="59">
        <v>42</v>
      </c>
      <c r="E291" s="2" t="s">
        <v>115</v>
      </c>
      <c r="F291" s="96">
        <v>12</v>
      </c>
    </row>
    <row r="292" spans="2:6" ht="11.25">
      <c r="B292" s="11"/>
      <c r="C292" s="56"/>
      <c r="D292" s="59"/>
      <c r="E292" s="42"/>
      <c r="F292" s="75"/>
    </row>
    <row r="293" spans="2:6" ht="11.25">
      <c r="B293" s="22"/>
      <c r="C293" s="53">
        <v>9992</v>
      </c>
      <c r="D293" s="59"/>
      <c r="E293" s="11" t="s">
        <v>131</v>
      </c>
      <c r="F293" s="16">
        <f>SUM(F294:F299)</f>
        <v>32044</v>
      </c>
    </row>
    <row r="294" spans="2:6" ht="11.25">
      <c r="B294" s="22"/>
      <c r="C294" s="53"/>
      <c r="D294" s="59">
        <v>25</v>
      </c>
      <c r="E294" s="2" t="s">
        <v>132</v>
      </c>
      <c r="F294" s="96">
        <v>10943</v>
      </c>
    </row>
    <row r="295" spans="2:6" ht="11.25">
      <c r="B295" s="22"/>
      <c r="C295" s="53"/>
      <c r="D295" s="59">
        <v>28</v>
      </c>
      <c r="E295" s="2" t="s">
        <v>71</v>
      </c>
      <c r="F295" s="96">
        <v>1933</v>
      </c>
    </row>
    <row r="296" spans="2:6" ht="11.25">
      <c r="B296" s="22"/>
      <c r="C296" s="53"/>
      <c r="D296" s="59">
        <v>31</v>
      </c>
      <c r="E296" s="2" t="s">
        <v>69</v>
      </c>
      <c r="F296" s="96">
        <v>5996</v>
      </c>
    </row>
    <row r="297" spans="2:6" ht="11.25">
      <c r="B297" s="22"/>
      <c r="C297" s="53"/>
      <c r="D297" s="59">
        <v>36</v>
      </c>
      <c r="E297" s="2" t="s">
        <v>66</v>
      </c>
      <c r="F297" s="96">
        <v>11753</v>
      </c>
    </row>
    <row r="298" spans="2:6" ht="11.25">
      <c r="B298" s="22"/>
      <c r="C298" s="53"/>
      <c r="D298" s="59">
        <v>41</v>
      </c>
      <c r="E298" s="2" t="s">
        <v>113</v>
      </c>
      <c r="F298" s="96">
        <v>1330</v>
      </c>
    </row>
    <row r="299" spans="2:6" ht="11.25">
      <c r="B299" s="22"/>
      <c r="C299" s="53"/>
      <c r="D299" s="59">
        <v>42</v>
      </c>
      <c r="E299" s="2" t="s">
        <v>115</v>
      </c>
      <c r="F299" s="96">
        <v>89</v>
      </c>
    </row>
    <row r="300" spans="2:6" ht="11.25">
      <c r="B300" s="22"/>
      <c r="C300" s="53"/>
      <c r="D300" s="59"/>
      <c r="E300" s="11"/>
      <c r="F300" s="16"/>
    </row>
    <row r="301" spans="2:6" ht="12.75">
      <c r="B301" s="48"/>
      <c r="C301" s="51"/>
      <c r="D301" s="63"/>
      <c r="E301" s="76" t="s">
        <v>48</v>
      </c>
      <c r="F301" s="77">
        <f>SUM(F155,F159,F178,F190,F214,F218,F222,F248,F252,F258,F283,F287)</f>
        <v>1440974.82</v>
      </c>
    </row>
  </sheetData>
  <mergeCells count="2">
    <mergeCell ref="A5:G5"/>
    <mergeCell ref="A4:G4"/>
  </mergeCells>
  <printOptions/>
  <pageMargins left="1.5748031496062993" right="0.3937007874015748" top="0.7874015748031497" bottom="0.984251968503937" header="0.5118110236220472" footer="0.5118110236220472"/>
  <pageSetup horizontalDpi="300" verticalDpi="300" orientation="portrait" paperSize="9" r:id="rId2"/>
  <headerFooter alignWithMargins="0">
    <oddHeader>&amp;CZałącznik nr 1  - &amp;P z 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i Gm. Choszczno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Kamiński Arek</dc:creator>
  <cp:keywords/>
  <dc:description/>
  <cp:lastModifiedBy>MartaD</cp:lastModifiedBy>
  <cp:lastPrinted>2003-04-16T10:12:24Z</cp:lastPrinted>
  <dcterms:created xsi:type="dcterms:W3CDTF">1997-07-18T09:35:34Z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