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61" windowWidth="15360" windowHeight="8805" tabRatio="592" firstSheet="11" activeTab="11"/>
  </bookViews>
  <sheets>
    <sheet name="Zał. 1" sheetId="1" r:id="rId1"/>
    <sheet name="Zał Nr 2" sheetId="2" r:id="rId2"/>
    <sheet name="Zał Nr 2a" sheetId="3" r:id="rId3"/>
    <sheet name="Zał Nr 3" sheetId="4" r:id="rId4"/>
    <sheet name="Zał Nr 4" sheetId="5" r:id="rId5"/>
    <sheet name="Zał Nr 5" sheetId="6" r:id="rId6"/>
    <sheet name="Zał Nr 6" sheetId="7" r:id="rId7"/>
    <sheet name="Zał Nr 7" sheetId="8" r:id="rId8"/>
    <sheet name="Zał. 8" sheetId="9" r:id="rId9"/>
    <sheet name="Zał Nr 9" sheetId="10" r:id="rId10"/>
    <sheet name="Zał Nr 10 " sheetId="11" r:id="rId11"/>
    <sheet name="Zał Nr 11" sheetId="12" r:id="rId12"/>
    <sheet name="Zał Nr 12 " sheetId="13" r:id="rId13"/>
    <sheet name="Zał Nr 12a" sheetId="14" r:id="rId14"/>
    <sheet name="Zał Nr 13 " sheetId="15" r:id="rId15"/>
    <sheet name="Zał Nr14 " sheetId="16" r:id="rId16"/>
    <sheet name="Zał Nr 15 " sheetId="17" r:id="rId17"/>
    <sheet name="Zał Nr16 " sheetId="18" r:id="rId18"/>
    <sheet name="Zał Nr 17 " sheetId="19" r:id="rId19"/>
    <sheet name="Zał Nr 18" sheetId="20" r:id="rId20"/>
  </sheets>
  <definedNames>
    <definedName name="_xlnm.Print_Area" localSheetId="10">'Zał Nr 10 '!$B$1:$I$44</definedName>
    <definedName name="_xlnm.Print_Area" localSheetId="11">'Zał Nr 11'!$A$1:$F$94</definedName>
    <definedName name="_xlnm.Print_Area" localSheetId="12">'Zał Nr 12 '!$A$1:$F$41</definedName>
    <definedName name="_xlnm.Print_Area" localSheetId="13">'Zał Nr 12a'!$A$1:$F$79</definedName>
    <definedName name="_xlnm.Print_Area" localSheetId="14">'Zał Nr 13 '!$A$1:$G$62</definedName>
    <definedName name="_xlnm.Print_Area" localSheetId="16">'Zał Nr 15 '!$A$1:$D$75</definedName>
    <definedName name="_xlnm.Print_Area" localSheetId="18">'Zał Nr 17 '!$B$1:$I$25</definedName>
    <definedName name="_xlnm.Print_Area" localSheetId="19">'Zał Nr 18'!$A$1:$N$67</definedName>
    <definedName name="_xlnm.Print_Area" localSheetId="2">'Zał Nr 2a'!$B$1:$D$51</definedName>
    <definedName name="_xlnm.Print_Area" localSheetId="3">'Zał Nr 3'!$B$1:$G$27</definedName>
    <definedName name="_xlnm.Print_Area" localSheetId="4">'Zał Nr 4'!$A$1:$G$53</definedName>
    <definedName name="_xlnm.Print_Area" localSheetId="5">'Zał Nr 5'!$A$1:$I$25</definedName>
    <definedName name="_xlnm.Print_Area" localSheetId="6">'Zał Nr 6'!$A$1:$K$165</definedName>
    <definedName name="_xlnm.Print_Area" localSheetId="7">'Zał Nr 7'!$A$1:$K$153</definedName>
    <definedName name="_xlnm.Print_Area" localSheetId="9">'Zał Nr 9'!$B$1:$L$51</definedName>
    <definedName name="_xlnm.Print_Area" localSheetId="15">'Zał Nr14 '!$A$1:$G$28</definedName>
    <definedName name="_xlnm.Print_Area" localSheetId="17">'Zał Nr16 '!$A$1:$I$41</definedName>
    <definedName name="_xlnm.Print_Area" localSheetId="0">'Zał. 1'!$A$1:$E$38</definedName>
    <definedName name="_xlnm.Print_Area" localSheetId="8">'Zał. 8'!$A$1:$J$47</definedName>
  </definedNames>
  <calcPr fullCalcOnLoad="1"/>
</workbook>
</file>

<file path=xl/sharedStrings.xml><?xml version="1.0" encoding="utf-8"?>
<sst xmlns="http://schemas.openxmlformats.org/spreadsheetml/2006/main" count="1087" uniqueCount="696">
  <si>
    <t>Wyszczególnienie</t>
  </si>
  <si>
    <t>Oświata i wychowanie</t>
  </si>
  <si>
    <t>Ochrona zdrowia</t>
  </si>
  <si>
    <t>Kultura fizyczna i sport</t>
  </si>
  <si>
    <t>Różne rozliczenia</t>
  </si>
  <si>
    <t>R A Z E M</t>
  </si>
  <si>
    <t>Pozostała działalność</t>
  </si>
  <si>
    <t>Gospodarka gruntami i nieruchomościami</t>
  </si>
  <si>
    <t>Szkoły podstawowe</t>
  </si>
  <si>
    <t>Dotacje</t>
  </si>
  <si>
    <t>Dodatki mieszkaniowe</t>
  </si>
  <si>
    <t>Urzędy wojewódzkie</t>
  </si>
  <si>
    <t>Gospodarka mieszkaniowa</t>
  </si>
  <si>
    <t>Opracowania geodezyjne i kartograficzne</t>
  </si>
  <si>
    <t>Przeciwdziałanie alkoholizmowi</t>
  </si>
  <si>
    <t>Plan</t>
  </si>
  <si>
    <t>RAZEM</t>
  </si>
  <si>
    <t>Lp.</t>
  </si>
  <si>
    <t>Osiedle Nr 1</t>
  </si>
  <si>
    <t>Osiedle Nr 2</t>
  </si>
  <si>
    <t>Osiedle Nr 3</t>
  </si>
  <si>
    <t>Osiedle Nr 4</t>
  </si>
  <si>
    <t>Sołectwo Kołki</t>
  </si>
  <si>
    <t>Sołectwo Korytowo</t>
  </si>
  <si>
    <t>Sołectwo Raduń</t>
  </si>
  <si>
    <t>Sołectwo Sławęcin</t>
  </si>
  <si>
    <t>Sołectwo Sulino</t>
  </si>
  <si>
    <t>Sołectwo Suliszewo</t>
  </si>
  <si>
    <t>Sołectwo Rzecko</t>
  </si>
  <si>
    <t>Sołectwo Wardyń</t>
  </si>
  <si>
    <t>Sołectwo Zamęcin</t>
  </si>
  <si>
    <t>Sołectwo Zwierzyń</t>
  </si>
  <si>
    <t>Sołectwo Smoleń</t>
  </si>
  <si>
    <t>Drogi publiczne gminne</t>
  </si>
  <si>
    <t>Dowożenie uczniów do szkół</t>
  </si>
  <si>
    <t>Rezerwy ogólne i celowe</t>
  </si>
  <si>
    <t>Gimnazja</t>
  </si>
  <si>
    <t>Wynagrodzenia</t>
  </si>
  <si>
    <t>Soł.Piasecznik</t>
  </si>
  <si>
    <t>Soł.Radaczewo</t>
  </si>
  <si>
    <t>Soł.Stary Klukom</t>
  </si>
  <si>
    <t>Soł.Stradzewo</t>
  </si>
  <si>
    <t>Załącznik Nr 1</t>
  </si>
  <si>
    <t>Rady Miejskiej w Choszcznie</t>
  </si>
  <si>
    <t>według działów klasyfikacji budżetowej</t>
  </si>
  <si>
    <t>Dział</t>
  </si>
  <si>
    <t>Treść</t>
  </si>
  <si>
    <t>Kwota dochodów</t>
  </si>
  <si>
    <t>Załącznik Nr 2</t>
  </si>
  <si>
    <t>Źródła dochodów</t>
  </si>
  <si>
    <t xml:space="preserve">    a) od nieruchomości</t>
  </si>
  <si>
    <t xml:space="preserve">    b) rolny</t>
  </si>
  <si>
    <t xml:space="preserve">    c) leśny</t>
  </si>
  <si>
    <t xml:space="preserve">    d) od środków transportowych</t>
  </si>
  <si>
    <t xml:space="preserve">    e) od działalności gospodarczej osób fizycznych,</t>
  </si>
  <si>
    <t xml:space="preserve">         opłacany w formie karty podatkowej</t>
  </si>
  <si>
    <t xml:space="preserve">    f) od spadków i darowizn</t>
  </si>
  <si>
    <t xml:space="preserve">    a) skarbowa</t>
  </si>
  <si>
    <t xml:space="preserve">    c) cmentarna</t>
  </si>
  <si>
    <t>Załącznik Nr 3</t>
  </si>
  <si>
    <t>-dotacja celowa na prowadzenie i aktualizację</t>
  </si>
  <si>
    <t xml:space="preserve">    budżetu państwa</t>
  </si>
  <si>
    <t xml:space="preserve">    a) w podatku dochodowym od osób fizycznych</t>
  </si>
  <si>
    <t xml:space="preserve">    b) w podatku dochodowym od osób prawnych</t>
  </si>
  <si>
    <t>Dotacje:</t>
  </si>
  <si>
    <t>1. Dotacje celowe z budżetu państwa na zadania</t>
  </si>
  <si>
    <t xml:space="preserve">    z zakresu administracji rządowej zlecone gminie</t>
  </si>
  <si>
    <t xml:space="preserve">    oraz inne zadania zlecone ustawami</t>
  </si>
  <si>
    <t xml:space="preserve">                     opłaty za zezwolenia na sprzedaż alkoholu</t>
  </si>
  <si>
    <t xml:space="preserve">   gromadzonych na rachunkach bankowych</t>
  </si>
  <si>
    <t xml:space="preserve">   odrębnymi przepisami</t>
  </si>
  <si>
    <t>PODSUMOWANIE</t>
  </si>
  <si>
    <t>Załącznik Nr 4</t>
  </si>
  <si>
    <t>według działów i rozdziałów</t>
  </si>
  <si>
    <t>Ogólna kwota</t>
  </si>
  <si>
    <t>Wydatki bieżące</t>
  </si>
  <si>
    <t>Wydatki</t>
  </si>
  <si>
    <t>wydatków plano-</t>
  </si>
  <si>
    <t>wanych w danej</t>
  </si>
  <si>
    <t>Rezerwy</t>
  </si>
  <si>
    <t>podziałce klasyfi-</t>
  </si>
  <si>
    <t>i pochodne</t>
  </si>
  <si>
    <t>na obsługę</t>
  </si>
  <si>
    <t>kacji budżetowej</t>
  </si>
  <si>
    <t>długu</t>
  </si>
  <si>
    <t>w tym:</t>
  </si>
  <si>
    <t>Rozdział</t>
  </si>
  <si>
    <t>Nazwa zadania</t>
  </si>
  <si>
    <t>środki własne</t>
  </si>
  <si>
    <t>Rodzaj zadania</t>
  </si>
  <si>
    <t>Konserwacja i remont zabytkowych Kościołów</t>
  </si>
  <si>
    <t>Utrzymanie i funkcjonowanie Biblioteki Publicznej</t>
  </si>
  <si>
    <t>Utrzymanie i funkcjonowanie Choszczeńskiego</t>
  </si>
  <si>
    <t>Domu Kultury</t>
  </si>
  <si>
    <t>Przychody</t>
  </si>
  <si>
    <t>Pozostałe</t>
  </si>
  <si>
    <t>bieżące</t>
  </si>
  <si>
    <t>Prognoza dochodów</t>
  </si>
  <si>
    <t>Wydatki planowane</t>
  </si>
  <si>
    <t xml:space="preserve">         - kanalizacja</t>
  </si>
  <si>
    <t xml:space="preserve">         - gazyfikacja</t>
  </si>
  <si>
    <t>1.</t>
  </si>
  <si>
    <t>2.</t>
  </si>
  <si>
    <t>3.</t>
  </si>
  <si>
    <t>4.</t>
  </si>
  <si>
    <t>5.</t>
  </si>
  <si>
    <t>6.</t>
  </si>
  <si>
    <t>Udział %</t>
  </si>
  <si>
    <t>1. Dochody z podatków, opłat, majątku Gminy</t>
  </si>
  <si>
    <t>2. Subwencje</t>
  </si>
  <si>
    <t xml:space="preserve">4. Dotacje celowe na zadania realizowane </t>
  </si>
  <si>
    <t>Ogółem strona rozchodowa</t>
  </si>
  <si>
    <t>Ogółem strona przychodowa</t>
  </si>
  <si>
    <t xml:space="preserve">w Choszczeńskim Domu Kultury </t>
  </si>
  <si>
    <t>w Miejskiej Bibliotece Publicznej popularnych</t>
  </si>
  <si>
    <t xml:space="preserve">materiałów w zakresie profilaktyki </t>
  </si>
  <si>
    <t>przeciwalkoholowej</t>
  </si>
  <si>
    <t>MKS "Piast" Choszczno</t>
  </si>
  <si>
    <t>KS "Woda" Rzecko</t>
  </si>
  <si>
    <t>KS "Korona" Raduń</t>
  </si>
  <si>
    <t>KS "INA" Stradzewo</t>
  </si>
  <si>
    <t xml:space="preserve">KS "Sława" Sławęcin </t>
  </si>
  <si>
    <t>(zł)</t>
  </si>
  <si>
    <t>-dotacja celowa na utrzymanie cmentarza wojennego</t>
  </si>
  <si>
    <t>Biuro Obsługi Szkół Samorządowych</t>
  </si>
  <si>
    <t>Spis powszechny i inne</t>
  </si>
  <si>
    <t>3. Dotacje celowe i dofinansowania z funduszy</t>
  </si>
  <si>
    <t xml:space="preserve">    pomocowych na dofinansowanie zadań własnych</t>
  </si>
  <si>
    <t xml:space="preserve">     odrębnych przepisów (z PFRON na Warsztat Terapii </t>
  </si>
  <si>
    <t xml:space="preserve">    Gminy (inwestycyjnych i bieżących)</t>
  </si>
  <si>
    <t xml:space="preserve"> w  Choszcznie</t>
  </si>
  <si>
    <t xml:space="preserve"> -Gminny Ośrodek Pomocy Społecznej :</t>
  </si>
  <si>
    <t>zajęć  i imprez dla dzieci, młodzieży i dorosłych</t>
  </si>
  <si>
    <t xml:space="preserve">    z zakresu administracji rządowej i na zadania</t>
  </si>
  <si>
    <t>pożyczki,kredyt</t>
  </si>
  <si>
    <t>obligacje</t>
  </si>
  <si>
    <t xml:space="preserve"> (zł)</t>
  </si>
  <si>
    <t>Kwota  (zł)</t>
  </si>
  <si>
    <t>Kwota dotacji (zł)</t>
  </si>
  <si>
    <t>010</t>
  </si>
  <si>
    <t>Transport i łączność</t>
  </si>
  <si>
    <t>Administracja publiczna</t>
  </si>
  <si>
    <t>Dochody od osób prawnych , od osób fizycznych</t>
  </si>
  <si>
    <t xml:space="preserve">i od innych jednostek nie posiadajacych </t>
  </si>
  <si>
    <t>Edukacyjna opieka wychowawcza</t>
  </si>
  <si>
    <t xml:space="preserve">-dotacja celowa na finansowanie zadań zleconych  </t>
  </si>
  <si>
    <t xml:space="preserve"> dział gosp. OC, prowadzenie USC</t>
  </si>
  <si>
    <t>kontroli i ochrony prawa oraz sądownictwa</t>
  </si>
  <si>
    <t>Bezpieczeństwo publiczne i ochrona przeciwpożarowa</t>
  </si>
  <si>
    <t xml:space="preserve">-dotacja celowa na zasiłki i pomoc w naturze oraz </t>
  </si>
  <si>
    <t>-dotacja celowa na zasiłki rodzinne, pielęgnacyjne</t>
  </si>
  <si>
    <t>-dotacja celowa na Miejsko-Gminny Ośrodek</t>
  </si>
  <si>
    <t xml:space="preserve"> Pomocy Społecznej</t>
  </si>
  <si>
    <t>Urzędy naczelnych organów władzy</t>
  </si>
  <si>
    <t>oraz sądownictwa</t>
  </si>
  <si>
    <t xml:space="preserve">Urzędy naczelnych organów władzy </t>
  </si>
  <si>
    <t xml:space="preserve">państwowej,kontroli i ochrony prawa </t>
  </si>
  <si>
    <t>przeciwpożarowa</t>
  </si>
  <si>
    <t xml:space="preserve">Zasiłki i pomoc w naturze oraz składki na </t>
  </si>
  <si>
    <t>Zasiłki rodzinne,pielęgnacyjne i wychowawcze</t>
  </si>
  <si>
    <t>Ośrodki pomocy społecznej</t>
  </si>
  <si>
    <t>Usługi opiekuńcze i specjalistyczne usługi</t>
  </si>
  <si>
    <t>opiekuńcze</t>
  </si>
  <si>
    <t>środowiska</t>
  </si>
  <si>
    <t>Gospodarka komunalna i ochrona</t>
  </si>
  <si>
    <t>900</t>
  </si>
  <si>
    <t>90095</t>
  </si>
  <si>
    <t>921</t>
  </si>
  <si>
    <t>92109</t>
  </si>
  <si>
    <t>DZIAŁ  851  OCHRONA ZDROWIA</t>
  </si>
  <si>
    <t>ROZDZIAŁ  85154  PRZECIWDZIAŁANIE  ALKOHOLIZMOWI</t>
  </si>
  <si>
    <t>Bieżąca działalność Miejsko-Gminnej Komisji</t>
  </si>
  <si>
    <t>Rozwiązywania Problemów Alkoholowych</t>
  </si>
  <si>
    <t>Dofinansowanie imprez sportowo-rekreacyjnych</t>
  </si>
  <si>
    <t>sportowe:</t>
  </si>
  <si>
    <t>9.</t>
  </si>
  <si>
    <t>01008</t>
  </si>
  <si>
    <t>01095</t>
  </si>
  <si>
    <t>Działalność usługowa</t>
  </si>
  <si>
    <t>Plany zagospodarowania przestrzennego</t>
  </si>
  <si>
    <t xml:space="preserve">Bezpieczeństwo publiczne i ochrona </t>
  </si>
  <si>
    <t>Straż Miejska</t>
  </si>
  <si>
    <t>Obsługa długu publicznego</t>
  </si>
  <si>
    <t xml:space="preserve">Ośrodki wsparcia </t>
  </si>
  <si>
    <t xml:space="preserve">Zasiłki rodzinne, pielęgnacyjne i wychowawcze </t>
  </si>
  <si>
    <t>Świetlice szkolne</t>
  </si>
  <si>
    <t xml:space="preserve">Kolonie  i obozy oraz inne formy wypoczynku </t>
  </si>
  <si>
    <t>Oczyszczanie miast i wsi</t>
  </si>
  <si>
    <t>Utrzymanie zieleni w miastach i gminach</t>
  </si>
  <si>
    <t>Oświetlenie ulic, placów i dróg</t>
  </si>
  <si>
    <t>Kultura i ochrona dziedzictwa narodowego</t>
  </si>
  <si>
    <t>Ochrona i konserwacja zabytków</t>
  </si>
  <si>
    <t>-dotacja celowa na ośrodek wsparcia</t>
  </si>
  <si>
    <t>dofinansowania</t>
  </si>
  <si>
    <t xml:space="preserve"> i dotacje</t>
  </si>
  <si>
    <t>Urzędy naczelnych organów władzy państwowej,</t>
  </si>
  <si>
    <t xml:space="preserve">    g) od posiadania psów</t>
  </si>
  <si>
    <t xml:space="preserve">    i) od czynności cywilnoprawnych</t>
  </si>
  <si>
    <t>2001 r.</t>
  </si>
  <si>
    <t>A. Dochody</t>
  </si>
  <si>
    <t>z tego:</t>
  </si>
  <si>
    <t>B.Wydatki</t>
  </si>
  <si>
    <t>wydatki bieżące</t>
  </si>
  <si>
    <t>wydatki majątkowe</t>
  </si>
  <si>
    <t>1) spłaty kredytów</t>
  </si>
  <si>
    <t xml:space="preserve">1) raty kredytów z odsetkami </t>
  </si>
  <si>
    <t>2) raty pożyczek z odsetkami</t>
  </si>
  <si>
    <t xml:space="preserve">    z należnymi odsetkami,</t>
  </si>
  <si>
    <t xml:space="preserve">    przez j.s.t.</t>
  </si>
  <si>
    <t>2002 r.</t>
  </si>
  <si>
    <t>2003 r.</t>
  </si>
  <si>
    <t>2004 r.</t>
  </si>
  <si>
    <t>2005 r.</t>
  </si>
  <si>
    <t>2006 r.</t>
  </si>
  <si>
    <t>Prognoza długu publicznego</t>
  </si>
  <si>
    <t xml:space="preserve">Gminy Choszczno </t>
  </si>
  <si>
    <t xml:space="preserve"> stałego rejestru wyborców</t>
  </si>
  <si>
    <t>-dotacja celowa na usługi opiekuńcze i specjalistyczne</t>
  </si>
  <si>
    <t xml:space="preserve"> usługi opiekuńcze</t>
  </si>
  <si>
    <t>2. Dotacje celowe z budżetu państwa na zadania</t>
  </si>
  <si>
    <t>Rozchody § 992</t>
  </si>
  <si>
    <t>2007 r.</t>
  </si>
  <si>
    <t xml:space="preserve">                     opłata eksploatacyjna</t>
  </si>
  <si>
    <t>państwowej, kontroli i ochrony prawa</t>
  </si>
  <si>
    <t>państwowej, kontroli  i ochrony prawa</t>
  </si>
  <si>
    <t>w tys.zł</t>
  </si>
  <si>
    <t>Ośrodki wsparcia</t>
  </si>
  <si>
    <t xml:space="preserve">   podatków i opłat oraz opłata prolongacyjna</t>
  </si>
  <si>
    <t xml:space="preserve">                                 Rady Miejskiej w Choszcznie</t>
  </si>
  <si>
    <t xml:space="preserve">          w Korytowie</t>
  </si>
  <si>
    <t xml:space="preserve">         Gimnazjum Publicznego</t>
  </si>
  <si>
    <t xml:space="preserve">          basen</t>
  </si>
  <si>
    <t>Cmentarze</t>
  </si>
  <si>
    <t xml:space="preserve">opłacane za osoby pobierające niektóre </t>
  </si>
  <si>
    <t>świadczenia z pomocy społecznej</t>
  </si>
  <si>
    <t xml:space="preserve">ubezpieczenia społeczne </t>
  </si>
  <si>
    <t>Prowadzenie profilaktycznej działalności</t>
  </si>
  <si>
    <t xml:space="preserve">informacyjnej i edukacyjnej dla dzieci i </t>
  </si>
  <si>
    <t>młodzieży w szkołach podstawowych i gimnazjum</t>
  </si>
  <si>
    <t>KS  "Gajal Żak"</t>
  </si>
  <si>
    <t>KS "Pomorzanin" Zamęcin</t>
  </si>
  <si>
    <t>UKS "Ikar" Korytowo</t>
  </si>
  <si>
    <t>UKS "AS" Sławęcin</t>
  </si>
  <si>
    <t xml:space="preserve">państwowej, kontroli i ochrony prawa </t>
  </si>
  <si>
    <t>Składki na ubezpieczenie  zdrowotne</t>
  </si>
  <si>
    <t>Propagowanie profilaktyki alkoholowej w trakcie</t>
  </si>
  <si>
    <t xml:space="preserve">imprez i zawodów sportowych na </t>
  </si>
  <si>
    <t>Krytej Pływalni "Wodny Raj"</t>
  </si>
  <si>
    <t>01030</t>
  </si>
  <si>
    <t>Izby rolnicze</t>
  </si>
  <si>
    <t>Turystyka</t>
  </si>
  <si>
    <t>Rady gmin (miast i miast na prawach powiatu)</t>
  </si>
  <si>
    <t>Urzędy gmin(miast i miast na prawach powiatu)</t>
  </si>
  <si>
    <t>za osoby pobierające niektóre świadczenia</t>
  </si>
  <si>
    <t>z pomocy społecznej</t>
  </si>
  <si>
    <t xml:space="preserve">pomoc </t>
  </si>
  <si>
    <t>nauczycieli</t>
  </si>
  <si>
    <t>Dokształcanie i doskonalenie nauczycieli</t>
  </si>
  <si>
    <t>Obsługa papierów wartościowych, kredytów</t>
  </si>
  <si>
    <t>i pożyczek jednostek samorządu terytorialnego</t>
  </si>
  <si>
    <t>Biblioteki</t>
  </si>
  <si>
    <t xml:space="preserve">   bieżące </t>
  </si>
  <si>
    <t xml:space="preserve">    d) użytkowanie wieczyste nieruchomości</t>
  </si>
  <si>
    <t xml:space="preserve">    bieżące na podstawie porozumień z organami </t>
  </si>
  <si>
    <t xml:space="preserve">    administracji rządowej</t>
  </si>
  <si>
    <t>Domy i ośrodki kultury, świetlice i kluby</t>
  </si>
  <si>
    <t>2008 r.</t>
  </si>
  <si>
    <t>2009 r.</t>
  </si>
  <si>
    <t>3) potenc. spłaty udzielonych poręczeń</t>
  </si>
  <si>
    <t>zdrowotna dla</t>
  </si>
  <si>
    <t xml:space="preserve">wydatki </t>
  </si>
  <si>
    <t>UKS "WIGOR" Piasecznik</t>
  </si>
  <si>
    <t>Hokejowy Klub Sportowy Choszczno</t>
  </si>
  <si>
    <t xml:space="preserve">do uchwały Nr </t>
  </si>
  <si>
    <t xml:space="preserve">    h) od zaległości z podatków zniesionych</t>
  </si>
  <si>
    <t>Sołectwo Gleźno</t>
  </si>
  <si>
    <t>Wydatki majątkowe</t>
  </si>
  <si>
    <t>Roz-  dział</t>
  </si>
  <si>
    <t>Wydatki  majątkowe</t>
  </si>
  <si>
    <t xml:space="preserve">Wynagrodzenia i pochodne </t>
  </si>
  <si>
    <t>przewidywane wykonanie</t>
  </si>
  <si>
    <t xml:space="preserve">         ( oświetlenie , drogi , kanalizacja,  </t>
  </si>
  <si>
    <t xml:space="preserve">          hala gimnazjum )</t>
  </si>
  <si>
    <t xml:space="preserve">Kultura fizyczna i sport </t>
  </si>
  <si>
    <t xml:space="preserve">     Zajęciowej)</t>
  </si>
  <si>
    <t xml:space="preserve">    b) lokalne - targowa</t>
  </si>
  <si>
    <t>/wyciąg z załącznika Nr 1/</t>
  </si>
  <si>
    <t>Według ważnych źródeł</t>
  </si>
  <si>
    <t>Kwota /zł./</t>
  </si>
  <si>
    <t>Dochody od osób prawnych, od osób fizycznych</t>
  </si>
  <si>
    <t xml:space="preserve">Dochody z opłat za korzystanie z zezwoleń na </t>
  </si>
  <si>
    <t>sprzedaż napojów alkoholowych</t>
  </si>
  <si>
    <t>Dofinansowanie prowadzone przez Miejsko-</t>
  </si>
  <si>
    <t>Edukacja mieszkańców poprzez udostępnienie</t>
  </si>
  <si>
    <t xml:space="preserve">Organizacja wypoczynku letniego i zimowego  </t>
  </si>
  <si>
    <t>PLAN WYDATKÓW BIEŻĄCYCH  Z BUDŻETU GMINY</t>
  </si>
  <si>
    <t xml:space="preserve">1) Pożyczki z WFOŚiGW Szczecin </t>
  </si>
  <si>
    <t>2) Kredyty z PEAKO S.A. O/Choszczno</t>
  </si>
  <si>
    <t xml:space="preserve">      a) budownictwo mieszkaniowe,</t>
  </si>
  <si>
    <t xml:space="preserve">      b) rozbudowa Szkoły Podstawowej</t>
  </si>
  <si>
    <t xml:space="preserve">      c) rozbudowa Szkoły Podstawowej</t>
  </si>
  <si>
    <t xml:space="preserve">      d) budowa hali sportowej dla </t>
  </si>
  <si>
    <t xml:space="preserve">      e) budowa hali sportowej dla </t>
  </si>
  <si>
    <t xml:space="preserve">      f) budowa hali sportowej dla </t>
  </si>
  <si>
    <t>(wyciąg z załącznika nr 1)</t>
  </si>
  <si>
    <t>Pozostałe różne</t>
  </si>
  <si>
    <t>Załącznik Nr 16</t>
  </si>
  <si>
    <t>1) Podatki:</t>
  </si>
  <si>
    <t>2) Opłaty:</t>
  </si>
  <si>
    <t>3) Udziały w podatkach stanowiących dochód</t>
  </si>
  <si>
    <t>2. Dochody uzyskiwane przez jednostki budżetowe</t>
  </si>
  <si>
    <t>4. Odsetki od środków finansowych gminy,</t>
  </si>
  <si>
    <t>3. Dochody z majątku / z odsetkami/</t>
  </si>
  <si>
    <t>5.Odsetki od nieterminowych wpłat z tytułu</t>
  </si>
  <si>
    <t>6.Dochody z kar pieniężnych i grzywien określonych</t>
  </si>
  <si>
    <t xml:space="preserve">7. Inne dochody należne gminie na podstawie </t>
  </si>
  <si>
    <t>8. Wpływy z różnych dochodów</t>
  </si>
  <si>
    <t>9. Subwencje ogólne:</t>
  </si>
  <si>
    <t>10. Dotacje celowe i dofinansowania z funduszy</t>
  </si>
  <si>
    <t xml:space="preserve">     pomocowych na dofinansowanie zadań własnych </t>
  </si>
  <si>
    <t xml:space="preserve">    gminy</t>
  </si>
  <si>
    <t>1. Dochody z podatków i opłat</t>
  </si>
  <si>
    <t>z opłat za wydawanie zezwoleń na sprzedaż napojów</t>
  </si>
  <si>
    <t>T r e ś ć</t>
  </si>
  <si>
    <t xml:space="preserve"> ZWIĄZANE Z REALIZACJĄ ZADAŃ Z ZAKRESU ADMINISTRACJI RZĄDOWEJ</t>
  </si>
  <si>
    <t xml:space="preserve">      a) rozbudowa Szkoły Podstawowej </t>
  </si>
  <si>
    <t xml:space="preserve">      b) budowa hali sportowej dla</t>
  </si>
  <si>
    <t>3) Kredyty z PKO BP S.A. O/Choszczno</t>
  </si>
  <si>
    <t>4) Kredyt z BGŻ S.A. O/Choszczno</t>
  </si>
  <si>
    <t>Załącznik Nr 5</t>
  </si>
  <si>
    <t>ZWIĄZANE Z REALIZACJĄ ZADAŃ WŁASNYCH</t>
  </si>
  <si>
    <t>Załącznik Nr 6</t>
  </si>
  <si>
    <t>2010 r.</t>
  </si>
  <si>
    <t>C.Rozchody ogółem:</t>
  </si>
  <si>
    <t>D. WYNIK (A-B-C)</t>
  </si>
  <si>
    <t>- 7228</t>
  </si>
  <si>
    <t>E. FINANSOWANIE</t>
  </si>
  <si>
    <t>F. UMORZENIE POŻYCZKI</t>
  </si>
  <si>
    <t>G. DŁUG NA KONIEC ROKU</t>
  </si>
  <si>
    <t xml:space="preserve"> H. Wskażnik długu (poz.23/poz1)%</t>
  </si>
  <si>
    <t>I. OBCIĄŻENIE ROCZNE BUDŻETU Z TYT. SPŁATY ZADŁUŻENIA</t>
  </si>
  <si>
    <t xml:space="preserve">   z tego :</t>
  </si>
  <si>
    <t>J. Wskaźnik spłaty zadłużenia do dochodu</t>
  </si>
  <si>
    <t>(poz.35/poz.1)%</t>
  </si>
  <si>
    <t>Załącznik Nr 17</t>
  </si>
  <si>
    <t>Nazwa podziałki klasyfikacji budżetowej</t>
  </si>
  <si>
    <t>-</t>
  </si>
  <si>
    <t>Załącznik Nr 12</t>
  </si>
  <si>
    <t xml:space="preserve">  - Publiczne Gimnazjum w Choszcznie</t>
  </si>
  <si>
    <t xml:space="preserve">  - Szkoła Podstawowa Nr 1  Choszcznie</t>
  </si>
  <si>
    <t xml:space="preserve">  - Szkoła Podstawowa Nr 3 w Choszcznie</t>
  </si>
  <si>
    <t xml:space="preserve">  - Szkoła Podstawowa  w Korytowie</t>
  </si>
  <si>
    <t xml:space="preserve">  - Szkoła Podstawowa w Suliszewie</t>
  </si>
  <si>
    <t xml:space="preserve">  - Szkoła Podstawowa w Zamęcinie</t>
  </si>
  <si>
    <t xml:space="preserve">  - Szkoła Podstawowa w Sławęcinie</t>
  </si>
  <si>
    <t>Różne wydatki bieżące</t>
  </si>
  <si>
    <t>Poszerzenie powierzchni Cmentarza Komunalnego w Choszcznie</t>
  </si>
  <si>
    <t>Zadania ratownictwa górskiego i wodnego</t>
  </si>
  <si>
    <t xml:space="preserve"> </t>
  </si>
  <si>
    <t>Gminy Choszczno</t>
  </si>
  <si>
    <t>w /zł/</t>
  </si>
  <si>
    <t xml:space="preserve"> Budowa nawierzchni ulic, dróg, chodników  </t>
  </si>
  <si>
    <t>Melioracje wodne</t>
  </si>
  <si>
    <t>w zł</t>
  </si>
  <si>
    <t>Rolnictwo i łowiectwo</t>
  </si>
  <si>
    <t>Roz-dział</t>
  </si>
  <si>
    <t>2) pożyczki udzielone</t>
  </si>
  <si>
    <t>4) wykup papierów wartościowych,</t>
  </si>
  <si>
    <t>3) spłaty pożyczek,</t>
  </si>
  <si>
    <t>5) wykup obligacji samorządowych</t>
  </si>
  <si>
    <t xml:space="preserve">1) kredyty bankowe, </t>
  </si>
  <si>
    <t>2) pożyczki,</t>
  </si>
  <si>
    <t>3) spłaty pożyczek udzielonych,</t>
  </si>
  <si>
    <t>4) nadwyżka z lat ubiegłych,</t>
  </si>
  <si>
    <t>5) papiery wartościowe,</t>
  </si>
  <si>
    <t>6) obligacje</t>
  </si>
  <si>
    <t>7) prywatyzacja majątku j.s.t</t>
  </si>
  <si>
    <t>8) inne żródła:wolne środki na rachunku bankowym</t>
  </si>
  <si>
    <t>2) zaciągnięte kredyty</t>
  </si>
  <si>
    <t>3) zaciągnięte pożyczki</t>
  </si>
  <si>
    <t>4) przyjęte depozyty</t>
  </si>
  <si>
    <t>5) wymagalne zobowiązania:</t>
  </si>
  <si>
    <t xml:space="preserve">   a) jednostek budżetowych</t>
  </si>
  <si>
    <t xml:space="preserve">   b) wynikające z ustaw i orzeczeń sądowych</t>
  </si>
  <si>
    <t xml:space="preserve">   c) wynikające z udzielonych poręczeń i gwarancji</t>
  </si>
  <si>
    <t xml:space="preserve">   d) wynikające z innych tytułów</t>
  </si>
  <si>
    <t xml:space="preserve">   e) pozostałych jednostek organizacyjnych</t>
  </si>
  <si>
    <t xml:space="preserve"> 4) wykup papierów wartościowych wyemitowanych</t>
  </si>
  <si>
    <t>a) Miejski Klub Sportowy "PIAST" Choszczno</t>
  </si>
  <si>
    <t>6) inne cele ( różnica kursowa - spłaty kredytów )</t>
  </si>
  <si>
    <t>- 8 145</t>
  </si>
  <si>
    <t>(w układzie graficznym,wyciąg z zał. Nr 2 i 4)</t>
  </si>
  <si>
    <t>Załącznik Nr 2a</t>
  </si>
  <si>
    <t>Inwestycje w Gospodarce komunalnej i ochronie środowiska</t>
  </si>
  <si>
    <t>2011r.</t>
  </si>
  <si>
    <t>wykonanie</t>
  </si>
  <si>
    <t>1) wyemitowane papiery wartościowe    (obligacje)</t>
  </si>
  <si>
    <t xml:space="preserve">i od innych jednostek nieposiadajacych </t>
  </si>
  <si>
    <t>Pomoc społeczna</t>
  </si>
  <si>
    <t>PROGNOZA DOCHODÓW BUDŻETU GMINY CHOSZCZNO NA 2004 ROK</t>
  </si>
  <si>
    <t>z dnia</t>
  </si>
  <si>
    <t xml:space="preserve">PROGNOZOWANE DOCHODY GMINY CHOSZCZNO </t>
  </si>
  <si>
    <t xml:space="preserve"> ORAZ INNYCH ZADAŃ ZLECONYCH USTAWAMI </t>
  </si>
  <si>
    <t>Według działów klasyfikacji i ważniejszych źródeł:</t>
  </si>
  <si>
    <t xml:space="preserve">NA PODSTAWIE POROZUMIEŃ Z ORGANAMI TEJ ADMINISTRACJI </t>
  </si>
  <si>
    <t xml:space="preserve">WYDATKI BUDŻETU GMINY CHOSZCZNO NA 2004 ROK </t>
  </si>
  <si>
    <t>Ochotnicze straże pożarne</t>
  </si>
  <si>
    <t>Pobór podatków, opłat i niepodatkowych należności budżetowych</t>
  </si>
  <si>
    <t xml:space="preserve">Przedszkola </t>
  </si>
  <si>
    <t>dzieci i młodzieży szkolnej, a także szkolenia młodzieży</t>
  </si>
  <si>
    <t>Nazwa podziałki klasyfikacji budzetowej</t>
  </si>
  <si>
    <t>Plan wydatków ogółem</t>
  </si>
  <si>
    <t xml:space="preserve">ZWIĄZANYCH Z REALIZACJĄ ZADAŃ Z ZAKRESU ADMINISTRACJI RZĄDOWEJ </t>
  </si>
  <si>
    <t xml:space="preserve">ZWIĄZANE Z REALIZACJĄ GMINNEGO PROGRAMU PROFILAKTYKI I ROZWIĄZYWANIA PROBLEMÓW </t>
  </si>
  <si>
    <t>ALKOHOLOWYCH</t>
  </si>
  <si>
    <t xml:space="preserve">                     opłata administracyjna za czynności urzędowe</t>
  </si>
  <si>
    <t>PROGNOZOWANE DOCHODY BUDŻETU GMINY CHOSZCZNO</t>
  </si>
  <si>
    <t xml:space="preserve">PROGNOZOWANE DOCHODY  BUDŻETU  GMINY CHOSZCZNO </t>
  </si>
  <si>
    <t xml:space="preserve">ZWIĄZANE Z REALIZACJĄ ZADAŃ WŁASNYCH </t>
  </si>
  <si>
    <t xml:space="preserve"> 750, 754, 756</t>
  </si>
  <si>
    <t>750,852,926</t>
  </si>
  <si>
    <t xml:space="preserve">PLAN WYDATKÓW  GMINY CHOSZCZNO </t>
  </si>
  <si>
    <t>NA PODSTAWIE POROZUMIEŃ Z ORAGANAMI TEJ ADMINISTRACJI</t>
  </si>
  <si>
    <t>ORAZ INNYCH ZADAŃ ZLECONYCH USTAWAMI</t>
  </si>
  <si>
    <t>2. Przytulisko dla bezdomnych zwierząt</t>
  </si>
  <si>
    <t>Przebudowa budynku socjalno - klubowego przy Stadionie Miejskim</t>
  </si>
  <si>
    <t>1. Kanalizacja Gminy Choszczno- kontynuacja wieloletniej inwestycji</t>
  </si>
  <si>
    <t>1. Budowa nawierzchni ulicy Władysława Reymonta</t>
  </si>
  <si>
    <t>Obrona cywilna</t>
  </si>
  <si>
    <t>Dochody od osób prawnych, od osób fizycznych i od innych jednostek nieposiadających osobowości prawnej oraz wydatki związane z ich poborem</t>
  </si>
  <si>
    <t xml:space="preserve">Obiekty sportowe </t>
  </si>
  <si>
    <t>dla młodzieży i dzieci z terenu Gminy Choszczno</t>
  </si>
  <si>
    <t xml:space="preserve">7. </t>
  </si>
  <si>
    <t>8.</t>
  </si>
  <si>
    <t>GFOŚ I GW</t>
  </si>
  <si>
    <t>Ogółem wydatki na inwestycje</t>
  </si>
  <si>
    <t>PLAN PRZYCHODÓW I WYDATKÓW GMINNEGO FUNDUSZU OCHRONY</t>
  </si>
  <si>
    <t>ŚRODOWISKA I GOSPODARKI WODNEJ GMINY CHOSZCZNO</t>
  </si>
  <si>
    <t>NA ROK 2004</t>
  </si>
  <si>
    <t xml:space="preserve">PRZYCHODY </t>
  </si>
  <si>
    <t>WYDATKI</t>
  </si>
  <si>
    <t xml:space="preserve">Dział </t>
  </si>
  <si>
    <t xml:space="preserve">Paragraf </t>
  </si>
  <si>
    <t>kwota w zł</t>
  </si>
  <si>
    <t>0690</t>
  </si>
  <si>
    <t>Wpływy z opłat za gospodarcze korzystanie ze środowiska i wprowadzanie w nim zmian</t>
  </si>
  <si>
    <t>Edukacja ekologiczna oraz propagowa-nie działań proekologicznych</t>
  </si>
  <si>
    <t>Wpływy z opłat i kar za usuwanie drzew i krzewów</t>
  </si>
  <si>
    <t>Urządzanie i utrzymanie terenów zieleni, zadrzewień, zakrzewień i parków</t>
  </si>
  <si>
    <t>0920</t>
  </si>
  <si>
    <t>Odsetki bankowe</t>
  </si>
  <si>
    <t>Realizowanie zadań modernizacyjnych służących ochronie środowiska i gospodarki wodnej</t>
  </si>
  <si>
    <t>Opracownie gminnego programu ochrony środowiska</t>
  </si>
  <si>
    <t>Opłata bankowa</t>
  </si>
  <si>
    <t>PLAN</t>
  </si>
  <si>
    <t>PRZYCHODÓW I WYDATKÓW ŚRODKÓW SPECJALNYCH</t>
  </si>
  <si>
    <t>z tego</t>
  </si>
  <si>
    <t>Ogólna</t>
  </si>
  <si>
    <t>kwota</t>
  </si>
  <si>
    <t>wydatki</t>
  </si>
  <si>
    <t>Publiczne Przedszkole Nr 1</t>
  </si>
  <si>
    <t xml:space="preserve">Publiczne Przedszkole Nr 2 </t>
  </si>
  <si>
    <t>Publiczne Przedszkole Nr 4</t>
  </si>
  <si>
    <t>Publiczne Przedszkole Nr 5</t>
  </si>
  <si>
    <t>Centrum Rekreacyjno - Sportowe</t>
  </si>
  <si>
    <t>Warsztat Terapii Zajęciowej</t>
  </si>
  <si>
    <t>7.</t>
  </si>
  <si>
    <t xml:space="preserve">Urząd Miejski </t>
  </si>
  <si>
    <t>Gimnazjum</t>
  </si>
  <si>
    <t>10.</t>
  </si>
  <si>
    <t>11.</t>
  </si>
  <si>
    <t xml:space="preserve">Szkoła Podstawowa nr 1 </t>
  </si>
  <si>
    <t>12.</t>
  </si>
  <si>
    <t xml:space="preserve">Szkoła Podstawowa nr 3 </t>
  </si>
  <si>
    <t>13.</t>
  </si>
  <si>
    <t>Miejsko Gminny Ośrodek Pomocy Społ.</t>
  </si>
  <si>
    <t>14.</t>
  </si>
  <si>
    <t>Szkoła Podstawowa Korytowo</t>
  </si>
  <si>
    <t>15.</t>
  </si>
  <si>
    <t>Szkoła Podstawowa Zamęcin</t>
  </si>
  <si>
    <t>16.</t>
  </si>
  <si>
    <t>Szkoła Podstawowa Sławęcin</t>
  </si>
  <si>
    <t>Szkoła Podstawowa Suliszewo</t>
  </si>
  <si>
    <t>Gospodarka komunalna i ochrona środowiska</t>
  </si>
  <si>
    <t>osobowości prawnej oraz wydatki związane z ich poborem</t>
  </si>
  <si>
    <t>Załącznik Nr 7</t>
  </si>
  <si>
    <t>Załącznik Nr 8</t>
  </si>
  <si>
    <t>Załącznik Nr 11</t>
  </si>
  <si>
    <t>Załącznik Nr 14</t>
  </si>
  <si>
    <t xml:space="preserve">Rozdział </t>
  </si>
  <si>
    <t>Stan środków pieniężnych na początku roku</t>
  </si>
  <si>
    <t>Realizacja inwestycji służącej ochronie środowiska i gospodarki wodnej                   - Kanalizacja Gminy Choszczno</t>
  </si>
  <si>
    <t>-dotacja celowa na na ubezpieczenie zdrowotne opłacane za osoby pobierające niektóre świadczenia z pomocy spolecznej</t>
  </si>
  <si>
    <t>składki na ubezpieczenia społeczne</t>
  </si>
  <si>
    <t>i wychowawcze</t>
  </si>
  <si>
    <t xml:space="preserve"> JEDNOSTEK BUDŻETOWYCH GMINY CHOSZCZNO </t>
  </si>
  <si>
    <t xml:space="preserve">WYDATKI </t>
  </si>
  <si>
    <t>Wyszczególnienie środków specjalnych funkcjonujących przy jednostkach budżetowych</t>
  </si>
  <si>
    <t>różne</t>
  </si>
  <si>
    <t xml:space="preserve">  DLA SOŁECTW I OSIEDLI</t>
  </si>
  <si>
    <t>PLAN WYDATKÓW GMINY CHOSZCZNO</t>
  </si>
  <si>
    <t>W ROKU 2004</t>
  </si>
  <si>
    <t>2. Budowa ciągu pieszo - jezdnego ulicy Stefana Czarnieckiego</t>
  </si>
  <si>
    <t>Razem 2004 rok</t>
  </si>
  <si>
    <t>Infrastruktura Osady Rekreacyjno - Turystycznej  Raduń</t>
  </si>
  <si>
    <t>- zakup programów komputerowych i sprzętu komputerowego</t>
  </si>
  <si>
    <t>Założenie podłogi w sali gimnastycznej w Szkole Podstawowej w Sławęcinie</t>
  </si>
  <si>
    <t xml:space="preserve">Budżet Gminy Choszczno </t>
  </si>
  <si>
    <t>Modernizacja dachu budynku Miejskiej Biblioteki Publicznej w Choszcznie</t>
  </si>
  <si>
    <t>WYDATKI BUDŻETU GMINY CHOSZCZNO</t>
  </si>
  <si>
    <t>a) działalności świetlicy socjoterapeutycznej w Stradzewie  i wynagrodzenia opiekuna świetlicy socjoterapeutycznej</t>
  </si>
  <si>
    <t>b) działalności świetlicy socjoterapeutycznej w Choszcznie i wynagrodzenia opiekuna świetlicy socjoterapeutycznej</t>
  </si>
  <si>
    <t>c) zatrudnienia (1/2 etatu ) konsultanta w Punkcie</t>
  </si>
  <si>
    <t>Informacyjno-Konsultacyjnym, zakupu materiałów</t>
  </si>
  <si>
    <t>i doposażenia punktu</t>
  </si>
  <si>
    <t>Remont pomieszczeń oraz dofiansowanie działalności Przychodni Terapii Uzależnienia od Alkoholu i Współuzależnienia w Stargardzie Szczecińskim - filia w Choszcznie</t>
  </si>
  <si>
    <t>NA REALIZACJĘ ZADAŃ WŁASNYCH</t>
  </si>
  <si>
    <t xml:space="preserve">Zapewnienie bezpieczeństwa obywateli na jeziorach  i kąpieliskach Gminy Choszczno </t>
  </si>
  <si>
    <t>Organizacja i wykonywanie zadań w zakresie kultury fizycznej i sportu</t>
  </si>
  <si>
    <t xml:space="preserve">   NA ZADANIA INWESTYCYJNE I SPOSÓB ICH FINANSOWANIA</t>
  </si>
  <si>
    <t xml:space="preserve">         Gimnazjum Publicznego, w tym </t>
  </si>
  <si>
    <t xml:space="preserve">          przesunięta spłata z 2003 r.- 47.000</t>
  </si>
  <si>
    <t xml:space="preserve">      g) budownictwo mieszkaniowe, basen</t>
  </si>
  <si>
    <t xml:space="preserve">           w tym przesunięta spłata z 2003 r.- 820.000</t>
  </si>
  <si>
    <t xml:space="preserve">      - na pokrycie bieżących wydatków, </t>
  </si>
  <si>
    <t xml:space="preserve">        w tym przesunięta spłata z 2003 r.-478.000</t>
  </si>
  <si>
    <t>5) Kredyt z GBW S.A. O/Gorzów</t>
  </si>
  <si>
    <t xml:space="preserve">       h) budowa nawierzchni ulic, chodników</t>
  </si>
  <si>
    <t xml:space="preserve">       i) zadania inwestycyjne z 2002r.</t>
  </si>
  <si>
    <t>2012r.</t>
  </si>
  <si>
    <t>0</t>
  </si>
  <si>
    <t xml:space="preserve">na rok 2004 </t>
  </si>
  <si>
    <t xml:space="preserve">NA ROK 2004 </t>
  </si>
  <si>
    <t xml:space="preserve">według działów klasyfikacji i ważniejszych źródeł </t>
  </si>
  <si>
    <t xml:space="preserve">    e) inne </t>
  </si>
  <si>
    <t xml:space="preserve">    w tym:      opłata za wydawanie zezwoleń na dział. gospodarczą</t>
  </si>
  <si>
    <t>801,900, 926</t>
  </si>
  <si>
    <t>Prognozowane dochody budżetu Gminy Choszczno</t>
  </si>
  <si>
    <t xml:space="preserve">alkoholowych  </t>
  </si>
  <si>
    <t>(w zł)</t>
  </si>
  <si>
    <t>Zakupy inwestycyjne dla Urzędu Miejskiego</t>
  </si>
  <si>
    <t xml:space="preserve">PLAN DOTACJI CELOWYCH Z BUDŻETU GMINY CHOSZCZNO </t>
  </si>
  <si>
    <t>Załącznik Nr 13</t>
  </si>
  <si>
    <t xml:space="preserve">                                 Załącznik Nr 15</t>
  </si>
  <si>
    <t xml:space="preserve">ROZLICZENIE PRZYCHODÓW I ROZCHODÓW ZWIĄZANYCH </t>
  </si>
  <si>
    <t xml:space="preserve"> ZE SPŁATĄ RAT KREDYTÓW I POŻYCZEK GMINY CHOSZCZNO</t>
  </si>
  <si>
    <t xml:space="preserve"> NA ROK 2004</t>
  </si>
  <si>
    <t>na 2004 rok</t>
  </si>
  <si>
    <t>na rok 2004</t>
  </si>
  <si>
    <t>Przychody § 911</t>
  </si>
  <si>
    <t xml:space="preserve">- na sfinansowanie zaległych wydatków na zadania inwestycyjne zrealizowane w 2002 r. oraz </t>
  </si>
  <si>
    <t>na sfinansowanie wydatków nie znajdujących pokrycia w planowanych dochodów budżetu roku 2003</t>
  </si>
  <si>
    <t>( ZŁ)</t>
  </si>
  <si>
    <t>Załącznik Nr 18</t>
  </si>
  <si>
    <t>(wyciąg z załącznika nr 6 i 7)</t>
  </si>
  <si>
    <t>Składki na ubezpieczenie zdrowotne opłacane</t>
  </si>
  <si>
    <t>na lata 2004 - 2012</t>
  </si>
  <si>
    <t>Załącznik Nr 9</t>
  </si>
  <si>
    <t>LIMIT WYDATKÓW BUDŻETOWYCH</t>
  </si>
  <si>
    <t xml:space="preserve">NA WIELOLETNIE PROGRAMY INWESTYCYJNE GMINY CHOSZCZNO </t>
  </si>
  <si>
    <t>DO BUDŻETU GMINY NA ROK 2004.</t>
  </si>
  <si>
    <t>Nazwa programu inwestycyjnego i zadań finansowanych z budżetu</t>
  </si>
  <si>
    <t>Jednostka organizacyjna realizująca program lub koordynująca wykonywanie programu</t>
  </si>
  <si>
    <t>Okres realizacji</t>
  </si>
  <si>
    <t>Łączne nakłady finansowe           (zł)</t>
  </si>
  <si>
    <t>W tym wysokość wydatków w roku budżetowym                                i dwóch kolejnych latach                                                         (zł)</t>
  </si>
  <si>
    <t>Rok rozpoczecia</t>
  </si>
  <si>
    <t>Rok zakończenia</t>
  </si>
  <si>
    <t>2004r.</t>
  </si>
  <si>
    <t>2005r.</t>
  </si>
  <si>
    <t>2006r.</t>
  </si>
  <si>
    <t>Drogi rolnicze</t>
  </si>
  <si>
    <t>Wydział    Budownictwa i Planowania Przestrzennego Urzędu Miejskiego</t>
  </si>
  <si>
    <t>Droga żużlowa</t>
  </si>
  <si>
    <t xml:space="preserve">Budowa nawierzchni ulic, dróg, chodników                                             </t>
  </si>
  <si>
    <t>1) naw.ulicy W.Reymonta</t>
  </si>
  <si>
    <t>2) ciąg pieszo-jezdn. Czarnieckiego</t>
  </si>
  <si>
    <t>3) naw. jezdni Staszica - Jagiełły</t>
  </si>
  <si>
    <t xml:space="preserve">    - Staszica - Jagieły</t>
  </si>
  <si>
    <t>Osada Raduń - Turystyczna</t>
  </si>
  <si>
    <t>Raduń</t>
  </si>
  <si>
    <t>- infrastruktura techniczna</t>
  </si>
  <si>
    <t>1). Poszerzenie powierzchni Cmentarza Komunalnego w Choszcznie</t>
  </si>
  <si>
    <t>2).Budowa nowego Cmentarza Komunalnego</t>
  </si>
  <si>
    <t xml:space="preserve">Zakupy inwestycyjne </t>
  </si>
  <si>
    <t>Wydz. Organ.</t>
  </si>
  <si>
    <t xml:space="preserve">Szkoły podstawowe                         </t>
  </si>
  <si>
    <t xml:space="preserve"> Podłoga sali gimnastycznej w Sławęcinie</t>
  </si>
  <si>
    <t>Inwestycje w gospodarce</t>
  </si>
  <si>
    <t>Wydział Budownictwa i Planowania przestrzennego  Urzędu Miejskiego</t>
  </si>
  <si>
    <t>komunalnej i ochronie środowiska,</t>
  </si>
  <si>
    <t xml:space="preserve"> 1.Kanalizacja Gminy Choszczno</t>
  </si>
  <si>
    <t xml:space="preserve">a) kanalizacja 14-wsi </t>
  </si>
  <si>
    <t>b) oczyszczalnia Radaczewo</t>
  </si>
  <si>
    <t>c) rozbudawa oczyszczalnii Choszczno</t>
  </si>
  <si>
    <t>Modernizacja dachu budynku Miejskiej Biblioteki Publicznej</t>
  </si>
  <si>
    <t>Inwestycje w kulturze fizycznej</t>
  </si>
  <si>
    <t>i sporcie:</t>
  </si>
  <si>
    <t xml:space="preserve"> rozbudowa budynku socjalno</t>
  </si>
  <si>
    <t>Dofinansowanie zakupu samochodu dla OSP Zamęcin</t>
  </si>
  <si>
    <t xml:space="preserve"> - klubowego na Stadionie </t>
  </si>
  <si>
    <t xml:space="preserve"> Miejskim</t>
  </si>
  <si>
    <t>Gospodarka komunalna i  ochrona środowiska</t>
  </si>
  <si>
    <t xml:space="preserve">Wynik Finansowy - Nadwyżka       1.050.000           </t>
  </si>
  <si>
    <t>Emisja obligacji komunalnych</t>
  </si>
  <si>
    <t xml:space="preserve">- dotacja celowa na spłatę zobowiązań z 2003 roku z tytułu </t>
  </si>
  <si>
    <t xml:space="preserve">   finansowania oświetlenia dróg publicznych, dla których </t>
  </si>
  <si>
    <t>Dofinansowanie zakupu samochodu do przewozu dzieci i młodzieży korzystającej ze świetlic socjoterapeutycznych oraz przewozu osób niepełnosprawnych</t>
  </si>
  <si>
    <t>Dofinansowanie zakupu samochodu dla OSPZamęcin</t>
  </si>
  <si>
    <t>Wydz.spraw obywatelskich</t>
  </si>
  <si>
    <t>Dofinansowanie zakupu samochodu</t>
  </si>
  <si>
    <t xml:space="preserve">Zakupy inwestycyjne                 </t>
  </si>
  <si>
    <t xml:space="preserve">Miejsko - Gminny Ośrodek Pomocy Społecznej w Choszcznie       </t>
  </si>
  <si>
    <t xml:space="preserve">          TBS, Sz.P w Korytowie, </t>
  </si>
  <si>
    <t>Zespoły obsługi ekonomiczno-administracyjnej szkół</t>
  </si>
  <si>
    <t xml:space="preserve">   gmina nie jest zarządcą</t>
  </si>
  <si>
    <t>Załącznik Nr 12a</t>
  </si>
  <si>
    <t xml:space="preserve"> WYKAZ PODMIOTÓW DLA  KTÓRYCH </t>
  </si>
  <si>
    <t xml:space="preserve">PLANOWANA JEST DOTACJA CELOWA NA ROK 2004 NA REALIZACJĘ </t>
  </si>
  <si>
    <t>ZADAŃ WŁASNYCH GMINY CHOSZCZNO.</t>
  </si>
  <si>
    <t>Nazwa podmiotu</t>
  </si>
  <si>
    <t>Kwota dotacji</t>
  </si>
  <si>
    <t xml:space="preserve">celowej  </t>
  </si>
  <si>
    <t>Wodne Ochotnicze Pogotowie Ratunkowe</t>
  </si>
  <si>
    <t>Choszczeński Dom Kultury</t>
  </si>
  <si>
    <t>Biblioteka Publiczna  w Choszcznie</t>
  </si>
  <si>
    <t>Zabytkowe kościoły</t>
  </si>
  <si>
    <t xml:space="preserve">w tym:  </t>
  </si>
  <si>
    <t>-Kościół p.w. N.N.M.P Choszczno</t>
  </si>
  <si>
    <t>-Kościół p.w. M.B.Szkaplerznej Raduń</t>
  </si>
  <si>
    <t>-Kościół p.w Św Stanisława Kostki Korytowo</t>
  </si>
  <si>
    <t>-Kościół p.w. Trójcy Świętej Suliszewo</t>
  </si>
  <si>
    <t>-Kościół p.w.M.B.Częstochowskiej Stradzewo</t>
  </si>
  <si>
    <t>-Kościół w Sławęcinie</t>
  </si>
  <si>
    <t>-Kościół w Kołkach</t>
  </si>
  <si>
    <t>-Kościół w Rzecku</t>
  </si>
  <si>
    <t>w tym  :</t>
  </si>
  <si>
    <t>Komitet Organizacyjny Obchodów Świąt Państwowych</t>
  </si>
  <si>
    <t>i Miejsko - Gminnych</t>
  </si>
  <si>
    <t>a) Kościół p.w. N.N.M.P. Choszczno</t>
  </si>
  <si>
    <t>b) Kościół p.w. Św. Stanisława Kostki Korytowo</t>
  </si>
  <si>
    <t>Kluby sportowe</t>
  </si>
  <si>
    <t>-Miejski Klub Sportowy "PIAST" Choszczno</t>
  </si>
  <si>
    <t>-Hokejowy Klub Sportowy Choszczno</t>
  </si>
  <si>
    <t>-Klub Sportowy "WODA" Rzecko</t>
  </si>
  <si>
    <t>-Klub Sportowy "KORONA" Raduń</t>
  </si>
  <si>
    <t>-Klub Sportowy "INA" Stradzewo</t>
  </si>
  <si>
    <t>-Klub Sportowy "SŁAWA" Sławęcin</t>
  </si>
  <si>
    <t>-Klub Sportowy "Gajal - Żak"</t>
  </si>
  <si>
    <t>-Klub Sportowy "Pomorzanin" Zamęcin</t>
  </si>
  <si>
    <t>-Uczniowski Klub Sportowy "Ikar" Korytowo</t>
  </si>
  <si>
    <t>-Uczniowski Klub "AS" Sławęcin</t>
  </si>
  <si>
    <t>Uczniowski Klub Sportowy "WIGOR" Piasecznik</t>
  </si>
  <si>
    <t>XVI/147/2004</t>
  </si>
  <si>
    <t>z dnia 23 marca 2004</t>
  </si>
  <si>
    <t>do uchwały Nr XVI/147/2004</t>
  </si>
  <si>
    <t>z dnia 23 marca 2004r.</t>
  </si>
  <si>
    <t xml:space="preserve"> Rady Miejskiej w Choszcznie</t>
  </si>
  <si>
    <t>Sołectwo Koplin</t>
  </si>
  <si>
    <t xml:space="preserve"> Załącznik Nr 10</t>
  </si>
  <si>
    <t xml:space="preserve"> z dnia 23 marca 2004r.</t>
  </si>
  <si>
    <t xml:space="preserve"> do uchwały Nr XVI/147/2004</t>
  </si>
  <si>
    <t>b) Klub Sportowy "WODA" Rzecko</t>
  </si>
  <si>
    <t>c) Klub Sportowy "KORONA" Raduń</t>
  </si>
  <si>
    <t>n) Stowarzyszenie Miłośników Tańca</t>
  </si>
  <si>
    <t xml:space="preserve">antyalkoholowym organizowanych przez </t>
  </si>
  <si>
    <t>d) Klub Sportowy "SŁAWA" Sławęcin</t>
  </si>
  <si>
    <t>e) Klub Sportowy "SEITEDO"</t>
  </si>
  <si>
    <t>f) Klub Sportowy "POMORZANIN" Zamęcin</t>
  </si>
  <si>
    <t>g) Uczniowski Klub Sportowy "IKAR" Korytowo</t>
  </si>
  <si>
    <t xml:space="preserve">h) Uczniowski Klub Sportowy "AS" Sławęcin </t>
  </si>
  <si>
    <t>i) Uczniowski Klub Sportowy "WIGOR" Piasecznik</t>
  </si>
  <si>
    <t xml:space="preserve">j) Uczniowski Klub Sportowy "FOKA" </t>
  </si>
  <si>
    <t>k) Klub Parafialny "JUTRZENKA"</t>
  </si>
  <si>
    <t>l) Klub Sportowy "ŻAK"</t>
  </si>
  <si>
    <t xml:space="preserve">c) Kościół p.w. Św Andrzeja Boboli w Piaseczniku </t>
  </si>
  <si>
    <t>d) Kościół filialny p.w. M.B. Ostrobramskiej w Sławęcinie</t>
  </si>
  <si>
    <t>e) Kościół filialny p.w. Św. Teresy od Dzieciątka Jezus        w Kołkach</t>
  </si>
  <si>
    <t>e) Klub Sportowy "ŻAK" Choszczno</t>
  </si>
  <si>
    <t>g) Klub Sportowy "JUTRZENKA" Choszczno</t>
  </si>
  <si>
    <t>h) Choszczeński Klub Karate "SEITEDO"</t>
  </si>
  <si>
    <t xml:space="preserve">i) Uczniowski Klub Sportowy "FOKA"Choszczno </t>
  </si>
  <si>
    <t>j) Uczniowski Klub Sportowy "START" Choszczno</t>
  </si>
  <si>
    <t>k) Uczniowski Klub Sportowy "START" Rzecko</t>
  </si>
  <si>
    <t>l) Uczniowski Klub Sportowy "IKAR" Korytowo</t>
  </si>
  <si>
    <t>m) Uczniowski Klub Sportowy"AS" Sławęcin</t>
  </si>
  <si>
    <t>n) Uczniowski Klub Sportowy "WIGOR" Piasecznik</t>
  </si>
  <si>
    <t>o) Uczniowski Klub Sportowy "JUNIOR" Suliszewo</t>
  </si>
  <si>
    <t>p) Uczniowski Klub Sportowy "SKOCZEK" Choszczno</t>
  </si>
  <si>
    <t xml:space="preserve">                                 do uchwały Nr XVI/147/2004</t>
  </si>
  <si>
    <t xml:space="preserve">                                 z dnia 23 marca 2004r.</t>
  </si>
  <si>
    <t xml:space="preserve">do uchwały          </t>
  </si>
  <si>
    <t>Nr XVI/147/2004</t>
  </si>
  <si>
    <t>23 marca 2004r.</t>
  </si>
  <si>
    <t xml:space="preserve">oraz kulturalnych o wyraźnym programie </t>
  </si>
  <si>
    <t>d) dofinansowanie zakupu samochodu do przewozu dzieci i młodzieży korzystającej ze świetlic socjoterapeutycznych oraz przewozu osób niepełnosprawnych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</si>
</sst>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m\,\ yyyy"/>
    <numFmt numFmtId="165" formatCode="d/m/yy\ h:mm\ AM/PM"/>
    <numFmt numFmtId="166" formatCode="#,##0.0"/>
    <numFmt numFmtId="167" formatCode="0.0%"/>
    <numFmt numFmtId="168" formatCode="#,##0.00\ &quot;zł&quot;"/>
    <numFmt numFmtId="169" formatCode="#,##0.000"/>
    <numFmt numFmtId="170" formatCode="#,##0.0000"/>
    <numFmt numFmtId="171" formatCode="0.0"/>
    <numFmt numFmtId="172" formatCode="0.000%"/>
    <numFmt numFmtId="173" formatCode="0.0000%"/>
    <numFmt numFmtId="174" formatCode="0.00000%"/>
  </numFmts>
  <fonts count="36">
    <font>
      <sz val="8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17"/>
      <name val="Arial"/>
      <family val="2"/>
    </font>
    <font>
      <b/>
      <sz val="8"/>
      <name val="Arial"/>
      <family val="2"/>
    </font>
    <font>
      <b/>
      <sz val="9"/>
      <color indexed="17"/>
      <name val="Arial"/>
      <family val="2"/>
    </font>
    <font>
      <b/>
      <sz val="12"/>
      <name val="Arial"/>
      <family val="2"/>
    </font>
    <font>
      <sz val="8"/>
      <color indexed="8"/>
      <name val="FL Gotycki 3"/>
      <family val="2"/>
    </font>
    <font>
      <b/>
      <sz val="12"/>
      <color indexed="17"/>
      <name val="Arial"/>
      <family val="2"/>
    </font>
    <font>
      <b/>
      <sz val="10"/>
      <color indexed="48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4.25"/>
      <name val="Arial CE"/>
      <family val="0"/>
    </font>
    <font>
      <sz val="16"/>
      <name val="Arial CE"/>
      <family val="0"/>
    </font>
    <font>
      <b/>
      <sz val="14"/>
      <name val="Arial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17"/>
      <name val="Arial"/>
      <family val="2"/>
    </font>
    <font>
      <b/>
      <sz val="11"/>
      <color indexed="50"/>
      <name val="Arial"/>
      <family val="2"/>
    </font>
    <font>
      <sz val="9"/>
      <color indexed="8"/>
      <name val="FL Gotycki 3"/>
      <family val="0"/>
    </font>
    <font>
      <b/>
      <sz val="8"/>
      <color indexed="17"/>
      <name val="Arial CE"/>
      <family val="2"/>
    </font>
    <font>
      <b/>
      <sz val="14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89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10" fillId="2" borderId="3" xfId="0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4" xfId="0" applyFont="1" applyBorder="1" applyAlignment="1">
      <alignment/>
    </xf>
    <xf numFmtId="0" fontId="6" fillId="3" borderId="1" xfId="0" applyFont="1" applyFill="1" applyBorder="1" applyAlignment="1">
      <alignment/>
    </xf>
    <xf numFmtId="0" fontId="11" fillId="0" borderId="5" xfId="0" applyFont="1" applyBorder="1" applyAlignment="1">
      <alignment/>
    </xf>
    <xf numFmtId="0" fontId="5" fillId="0" borderId="5" xfId="0" applyFont="1" applyBorder="1" applyAlignment="1">
      <alignment/>
    </xf>
    <xf numFmtId="4" fontId="11" fillId="0" borderId="5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0" fontId="11" fillId="0" borderId="2" xfId="0" applyFont="1" applyBorder="1" applyAlignment="1">
      <alignment/>
    </xf>
    <xf numFmtId="4" fontId="5" fillId="0" borderId="2" xfId="0" applyNumberFormat="1" applyFont="1" applyBorder="1" applyAlignment="1">
      <alignment/>
    </xf>
    <xf numFmtId="4" fontId="6" fillId="3" borderId="5" xfId="0" applyNumberFormat="1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11" fillId="0" borderId="4" xfId="0" applyFont="1" applyBorder="1" applyAlignment="1">
      <alignment/>
    </xf>
    <xf numFmtId="4" fontId="10" fillId="2" borderId="3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4" fontId="6" fillId="3" borderId="6" xfId="0" applyNumberFormat="1" applyFont="1" applyFill="1" applyBorder="1" applyAlignment="1">
      <alignment/>
    </xf>
    <xf numFmtId="4" fontId="11" fillId="0" borderId="4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4" fontId="6" fillId="3" borderId="4" xfId="0" applyNumberFormat="1" applyFont="1" applyFill="1" applyBorder="1" applyAlignment="1">
      <alignment/>
    </xf>
    <xf numFmtId="0" fontId="11" fillId="0" borderId="5" xfId="0" applyFont="1" applyBorder="1" applyAlignment="1">
      <alignment horizontal="center"/>
    </xf>
    <xf numFmtId="4" fontId="11" fillId="0" borderId="4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6" fillId="3" borderId="8" xfId="0" applyFont="1" applyFill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4" fontId="11" fillId="0" borderId="2" xfId="0" applyNumberFormat="1" applyFont="1" applyBorder="1" applyAlignment="1">
      <alignment/>
    </xf>
    <xf numFmtId="0" fontId="6" fillId="3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4" fontId="8" fillId="0" borderId="1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8" fillId="0" borderId="2" xfId="0" applyFont="1" applyBorder="1" applyAlignment="1">
      <alignment/>
    </xf>
    <xf numFmtId="4" fontId="8" fillId="0" borderId="2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4" fontId="12" fillId="2" borderId="3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6" fillId="0" borderId="5" xfId="0" applyFont="1" applyFill="1" applyBorder="1" applyAlignment="1">
      <alignment/>
    </xf>
    <xf numFmtId="4" fontId="6" fillId="0" borderId="4" xfId="0" applyNumberFormat="1" applyFont="1" applyFill="1" applyBorder="1" applyAlignment="1">
      <alignment/>
    </xf>
    <xf numFmtId="4" fontId="11" fillId="0" borderId="4" xfId="0" applyNumberFormat="1" applyFont="1" applyFill="1" applyBorder="1" applyAlignment="1">
      <alignment/>
    </xf>
    <xf numFmtId="0" fontId="11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4" fontId="8" fillId="0" borderId="3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4" fontId="13" fillId="0" borderId="3" xfId="0" applyNumberFormat="1" applyFont="1" applyBorder="1" applyAlignment="1">
      <alignment horizontal="right"/>
    </xf>
    <xf numFmtId="0" fontId="6" fillId="4" borderId="1" xfId="0" applyFont="1" applyFill="1" applyBorder="1" applyAlignment="1">
      <alignment/>
    </xf>
    <xf numFmtId="4" fontId="13" fillId="4" borderId="5" xfId="0" applyNumberFormat="1" applyFont="1" applyFill="1" applyBorder="1" applyAlignment="1" applyProtection="1">
      <alignment/>
      <protection locked="0"/>
    </xf>
    <xf numFmtId="0" fontId="6" fillId="4" borderId="5" xfId="0" applyFont="1" applyFill="1" applyBorder="1" applyAlignment="1">
      <alignment/>
    </xf>
    <xf numFmtId="4" fontId="13" fillId="4" borderId="1" xfId="0" applyNumberFormat="1" applyFont="1" applyFill="1" applyBorder="1" applyAlignment="1" applyProtection="1">
      <alignment/>
      <protection locked="0"/>
    </xf>
    <xf numFmtId="0" fontId="6" fillId="4" borderId="2" xfId="0" applyFont="1" applyFill="1" applyBorder="1" applyAlignment="1">
      <alignment/>
    </xf>
    <xf numFmtId="4" fontId="15" fillId="2" borderId="3" xfId="0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4" borderId="4" xfId="0" applyFont="1" applyFill="1" applyBorder="1" applyAlignment="1">
      <alignment/>
    </xf>
    <xf numFmtId="0" fontId="6" fillId="0" borderId="5" xfId="0" applyFont="1" applyBorder="1" applyAlignment="1">
      <alignment horizontal="left"/>
    </xf>
    <xf numFmtId="4" fontId="7" fillId="0" borderId="2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4" fontId="8" fillId="4" borderId="3" xfId="0" applyNumberFormat="1" applyFont="1" applyFill="1" applyBorder="1" applyAlignment="1" applyProtection="1">
      <alignment/>
      <protection locked="0"/>
    </xf>
    <xf numFmtId="4" fontId="8" fillId="4" borderId="5" xfId="0" applyNumberFormat="1" applyFont="1" applyFill="1" applyBorder="1" applyAlignment="1" applyProtection="1">
      <alignment/>
      <protection locked="0"/>
    </xf>
    <xf numFmtId="0" fontId="9" fillId="0" borderId="1" xfId="0" applyFont="1" applyBorder="1" applyAlignment="1">
      <alignment horizontal="left"/>
    </xf>
    <xf numFmtId="4" fontId="8" fillId="4" borderId="1" xfId="0" applyNumberFormat="1" applyFont="1" applyFill="1" applyBorder="1" applyAlignment="1" applyProtection="1">
      <alignment/>
      <protection locked="0"/>
    </xf>
    <xf numFmtId="0" fontId="9" fillId="4" borderId="2" xfId="0" applyFont="1" applyFill="1" applyBorder="1" applyAlignment="1">
      <alignment/>
    </xf>
    <xf numFmtId="4" fontId="7" fillId="4" borderId="1" xfId="0" applyNumberFormat="1" applyFont="1" applyFill="1" applyBorder="1" applyAlignment="1" applyProtection="1">
      <alignment/>
      <protection locked="0"/>
    </xf>
    <xf numFmtId="0" fontId="9" fillId="4" borderId="1" xfId="0" applyFont="1" applyFill="1" applyBorder="1" applyAlignment="1">
      <alignment/>
    </xf>
    <xf numFmtId="0" fontId="9" fillId="4" borderId="6" xfId="0" applyFont="1" applyFill="1" applyBorder="1" applyAlignment="1">
      <alignment/>
    </xf>
    <xf numFmtId="4" fontId="6" fillId="0" borderId="8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9" fillId="0" borderId="5" xfId="0" applyFont="1" applyFill="1" applyBorder="1" applyAlignment="1" quotePrefix="1">
      <alignment/>
    </xf>
    <xf numFmtId="0" fontId="9" fillId="0" borderId="5" xfId="0" applyFont="1" applyFill="1" applyBorder="1" applyAlignment="1">
      <alignment/>
    </xf>
    <xf numFmtId="4" fontId="6" fillId="0" borderId="1" xfId="0" applyNumberFormat="1" applyFont="1" applyFill="1" applyBorder="1" applyAlignment="1" applyProtection="1">
      <alignment/>
      <protection locked="0"/>
    </xf>
    <xf numFmtId="4" fontId="9" fillId="0" borderId="5" xfId="0" applyNumberFormat="1" applyFont="1" applyFill="1" applyBorder="1" applyAlignment="1" applyProtection="1">
      <alignment/>
      <protection locked="0"/>
    </xf>
    <xf numFmtId="4" fontId="9" fillId="0" borderId="5" xfId="0" applyNumberFormat="1" applyFont="1" applyFill="1" applyBorder="1" applyAlignment="1">
      <alignment/>
    </xf>
    <xf numFmtId="0" fontId="9" fillId="0" borderId="2" xfId="0" applyFont="1" applyFill="1" applyBorder="1" applyAlignment="1">
      <alignment/>
    </xf>
    <xf numFmtId="4" fontId="9" fillId="0" borderId="2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4" fontId="9" fillId="0" borderId="12" xfId="0" applyNumberFormat="1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4" fontId="10" fillId="2" borderId="2" xfId="0" applyNumberFormat="1" applyFont="1" applyFill="1" applyBorder="1" applyAlignment="1">
      <alignment/>
    </xf>
    <xf numFmtId="0" fontId="9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6" fillId="5" borderId="3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9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8" fillId="0" borderId="8" xfId="0" applyFont="1" applyBorder="1" applyAlignment="1">
      <alignment/>
    </xf>
    <xf numFmtId="0" fontId="12" fillId="2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4" fontId="7" fillId="0" borderId="3" xfId="0" applyNumberFormat="1" applyFont="1" applyFill="1" applyBorder="1" applyAlignment="1">
      <alignment horizontal="right"/>
    </xf>
    <xf numFmtId="4" fontId="7" fillId="5" borderId="3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4" fontId="5" fillId="3" borderId="1" xfId="0" applyNumberFormat="1" applyFont="1" applyFill="1" applyBorder="1" applyAlignment="1">
      <alignment/>
    </xf>
    <xf numFmtId="0" fontId="11" fillId="0" borderId="5" xfId="0" applyFont="1" applyBorder="1" applyAlignment="1">
      <alignment/>
    </xf>
    <xf numFmtId="0" fontId="11" fillId="0" borderId="2" xfId="0" applyFont="1" applyBorder="1" applyAlignment="1">
      <alignment/>
    </xf>
    <xf numFmtId="0" fontId="5" fillId="0" borderId="10" xfId="0" applyFont="1" applyBorder="1" applyAlignment="1" quotePrefix="1">
      <alignment/>
    </xf>
    <xf numFmtId="0" fontId="11" fillId="0" borderId="5" xfId="0" applyFont="1" applyBorder="1" applyAlignment="1">
      <alignment horizontal="centerContinuous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/>
    </xf>
    <xf numFmtId="0" fontId="6" fillId="3" borderId="5" xfId="0" applyFont="1" applyFill="1" applyBorder="1" applyAlignment="1">
      <alignment horizontal="center"/>
    </xf>
    <xf numFmtId="4" fontId="5" fillId="3" borderId="5" xfId="0" applyNumberFormat="1" applyFont="1" applyFill="1" applyBorder="1" applyAlignment="1">
      <alignment/>
    </xf>
    <xf numFmtId="0" fontId="5" fillId="0" borderId="9" xfId="0" applyFont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4" fontId="5" fillId="0" borderId="5" xfId="0" applyNumberFormat="1" applyFont="1" applyFill="1" applyBorder="1" applyAlignment="1">
      <alignment/>
    </xf>
    <xf numFmtId="0" fontId="6" fillId="3" borderId="5" xfId="0" applyFont="1" applyFill="1" applyBorder="1" applyAlignment="1">
      <alignment horizontal="centerContinuous"/>
    </xf>
    <xf numFmtId="4" fontId="12" fillId="2" borderId="3" xfId="0" applyNumberFormat="1" applyFont="1" applyFill="1" applyBorder="1" applyAlignment="1">
      <alignment/>
    </xf>
    <xf numFmtId="4" fontId="12" fillId="2" borderId="3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/>
    </xf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5" xfId="0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4" fontId="6" fillId="0" borderId="5" xfId="0" applyNumberFormat="1" applyFont="1" applyFill="1" applyBorder="1" applyAlignment="1">
      <alignment/>
    </xf>
    <xf numFmtId="0" fontId="9" fillId="0" borderId="2" xfId="0" applyFont="1" applyFill="1" applyBorder="1" applyAlignment="1">
      <alignment horizontal="center"/>
    </xf>
    <xf numFmtId="4" fontId="9" fillId="0" borderId="2" xfId="0" applyNumberFormat="1" applyFont="1" applyFill="1" applyBorder="1" applyAlignment="1">
      <alignment/>
    </xf>
    <xf numFmtId="0" fontId="9" fillId="0" borderId="5" xfId="0" applyFont="1" applyBorder="1" applyAlignment="1">
      <alignment/>
    </xf>
    <xf numFmtId="0" fontId="9" fillId="0" borderId="2" xfId="0" applyFont="1" applyBorder="1" applyAlignment="1">
      <alignment/>
    </xf>
    <xf numFmtId="1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right"/>
    </xf>
    <xf numFmtId="0" fontId="9" fillId="0" borderId="0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8" fillId="0" borderId="5" xfId="0" applyNumberFormat="1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/>
    </xf>
    <xf numFmtId="4" fontId="12" fillId="2" borderId="2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Continuous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0" fontId="9" fillId="0" borderId="2" xfId="0" applyFont="1" applyFill="1" applyBorder="1" applyAlignment="1" quotePrefix="1">
      <alignment/>
    </xf>
    <xf numFmtId="0" fontId="5" fillId="0" borderId="7" xfId="0" applyFont="1" applyFill="1" applyBorder="1" applyAlignment="1">
      <alignment/>
    </xf>
    <xf numFmtId="4" fontId="6" fillId="3" borderId="1" xfId="0" applyNumberFormat="1" applyFont="1" applyFill="1" applyBorder="1" applyAlignment="1">
      <alignment/>
    </xf>
    <xf numFmtId="0" fontId="9" fillId="0" borderId="4" xfId="0" applyFont="1" applyFill="1" applyBorder="1" applyAlignment="1">
      <alignment/>
    </xf>
    <xf numFmtId="4" fontId="6" fillId="0" borderId="5" xfId="0" applyNumberFormat="1" applyFont="1" applyBorder="1" applyAlignment="1">
      <alignment/>
    </xf>
    <xf numFmtId="4" fontId="9" fillId="0" borderId="5" xfId="0" applyNumberFormat="1" applyFont="1" applyBorder="1" applyAlignment="1">
      <alignment/>
    </xf>
    <xf numFmtId="0" fontId="9" fillId="0" borderId="3" xfId="0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9" fillId="0" borderId="5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0" fontId="6" fillId="5" borderId="1" xfId="0" applyFont="1" applyFill="1" applyBorder="1" applyAlignment="1">
      <alignment/>
    </xf>
    <xf numFmtId="4" fontId="6" fillId="5" borderId="1" xfId="0" applyNumberFormat="1" applyFont="1" applyFill="1" applyBorder="1" applyAlignment="1">
      <alignment horizontal="right"/>
    </xf>
    <xf numFmtId="4" fontId="6" fillId="5" borderId="1" xfId="0" applyNumberFormat="1" applyFont="1" applyFill="1" applyBorder="1" applyAlignment="1">
      <alignment/>
    </xf>
    <xf numFmtId="0" fontId="7" fillId="0" borderId="3" xfId="0" applyFont="1" applyBorder="1" applyAlignment="1">
      <alignment horizontal="center"/>
    </xf>
    <xf numFmtId="167" fontId="8" fillId="0" borderId="3" xfId="0" applyNumberFormat="1" applyFont="1" applyBorder="1" applyAlignment="1">
      <alignment/>
    </xf>
    <xf numFmtId="167" fontId="8" fillId="0" borderId="1" xfId="0" applyNumberFormat="1" applyFont="1" applyBorder="1" applyAlignment="1">
      <alignment/>
    </xf>
    <xf numFmtId="167" fontId="8" fillId="0" borderId="2" xfId="0" applyNumberFormat="1" applyFont="1" applyBorder="1" applyAlignment="1">
      <alignment/>
    </xf>
    <xf numFmtId="4" fontId="8" fillId="0" borderId="6" xfId="0" applyNumberFormat="1" applyFont="1" applyBorder="1" applyAlignment="1">
      <alignment/>
    </xf>
    <xf numFmtId="167" fontId="8" fillId="0" borderId="8" xfId="0" applyNumberFormat="1" applyFont="1" applyBorder="1" applyAlignment="1">
      <alignment/>
    </xf>
    <xf numFmtId="0" fontId="16" fillId="6" borderId="3" xfId="0" applyFont="1" applyFill="1" applyBorder="1" applyAlignment="1">
      <alignment horizontal="center"/>
    </xf>
    <xf numFmtId="4" fontId="16" fillId="6" borderId="3" xfId="0" applyNumberFormat="1" applyFont="1" applyFill="1" applyBorder="1" applyAlignment="1">
      <alignment/>
    </xf>
    <xf numFmtId="167" fontId="16" fillId="6" borderId="3" xfId="0" applyNumberFormat="1" applyFont="1" applyFill="1" applyBorder="1" applyAlignment="1">
      <alignment/>
    </xf>
    <xf numFmtId="4" fontId="5" fillId="0" borderId="3" xfId="0" applyNumberFormat="1" applyFont="1" applyFill="1" applyBorder="1" applyAlignment="1">
      <alignment/>
    </xf>
    <xf numFmtId="0" fontId="9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 quotePrefix="1">
      <alignment/>
    </xf>
    <xf numFmtId="0" fontId="9" fillId="0" borderId="7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5" fillId="0" borderId="7" xfId="0" applyNumberFormat="1" applyFont="1" applyFill="1" applyBorder="1" applyAlignment="1">
      <alignment/>
    </xf>
    <xf numFmtId="4" fontId="9" fillId="0" borderId="7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5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9" fillId="0" borderId="4" xfId="0" applyNumberFormat="1" applyFont="1" applyBorder="1" applyAlignment="1">
      <alignment/>
    </xf>
    <xf numFmtId="4" fontId="9" fillId="0" borderId="4" xfId="0" applyNumberFormat="1" applyFont="1" applyBorder="1" applyAlignment="1">
      <alignment horizontal="right"/>
    </xf>
    <xf numFmtId="0" fontId="12" fillId="2" borderId="3" xfId="0" applyFont="1" applyFill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9" fillId="4" borderId="4" xfId="0" applyFont="1" applyFill="1" applyBorder="1" applyAlignment="1">
      <alignment/>
    </xf>
    <xf numFmtId="4" fontId="6" fillId="0" borderId="5" xfId="0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 horizontal="left"/>
    </xf>
    <xf numFmtId="4" fontId="8" fillId="0" borderId="5" xfId="0" applyNumberFormat="1" applyFont="1" applyBorder="1" applyAlignment="1">
      <alignment/>
    </xf>
    <xf numFmtId="167" fontId="8" fillId="0" borderId="5" xfId="0" applyNumberFormat="1" applyFont="1" applyBorder="1" applyAlignment="1">
      <alignment/>
    </xf>
    <xf numFmtId="0" fontId="8" fillId="0" borderId="3" xfId="0" applyFont="1" applyBorder="1" applyAlignment="1">
      <alignment horizontal="center"/>
    </xf>
    <xf numFmtId="167" fontId="8" fillId="0" borderId="9" xfId="0" applyNumberFormat="1" applyFont="1" applyBorder="1" applyAlignment="1">
      <alignment/>
    </xf>
    <xf numFmtId="167" fontId="8" fillId="0" borderId="10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4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11" fillId="0" borderId="5" xfId="0" applyFont="1" applyBorder="1" applyAlignment="1" quotePrefix="1">
      <alignment/>
    </xf>
    <xf numFmtId="4" fontId="7" fillId="0" borderId="3" xfId="0" applyNumberFormat="1" applyFont="1" applyBorder="1" applyAlignment="1">
      <alignment/>
    </xf>
    <xf numFmtId="0" fontId="9" fillId="4" borderId="5" xfId="0" applyFont="1" applyFill="1" applyBorder="1" applyAlignment="1">
      <alignment/>
    </xf>
    <xf numFmtId="4" fontId="11" fillId="0" borderId="7" xfId="0" applyNumberFormat="1" applyFont="1" applyBorder="1" applyAlignment="1">
      <alignment/>
    </xf>
    <xf numFmtId="4" fontId="19" fillId="4" borderId="5" xfId="0" applyNumberFormat="1" applyFont="1" applyFill="1" applyBorder="1" applyAlignment="1" applyProtection="1">
      <alignment/>
      <protection locked="0"/>
    </xf>
    <xf numFmtId="4" fontId="12" fillId="2" borderId="11" xfId="0" applyNumberFormat="1" applyFont="1" applyFill="1" applyBorder="1" applyAlignment="1">
      <alignment horizontal="right"/>
    </xf>
    <xf numFmtId="4" fontId="11" fillId="0" borderId="7" xfId="0" applyNumberFormat="1" applyFont="1" applyFill="1" applyBorder="1" applyAlignment="1">
      <alignment/>
    </xf>
    <xf numFmtId="0" fontId="11" fillId="0" borderId="4" xfId="0" applyFont="1" applyBorder="1" applyAlignment="1">
      <alignment horizontal="centerContinuous"/>
    </xf>
    <xf numFmtId="4" fontId="6" fillId="0" borderId="4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" fontId="6" fillId="0" borderId="3" xfId="0" applyNumberFormat="1" applyFont="1" applyBorder="1" applyAlignment="1">
      <alignment horizontal="left"/>
    </xf>
    <xf numFmtId="3" fontId="6" fillId="0" borderId="3" xfId="0" applyNumberFormat="1" applyFont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3" fontId="9" fillId="0" borderId="3" xfId="0" applyNumberFormat="1" applyFont="1" applyFill="1" applyBorder="1" applyAlignment="1" applyProtection="1">
      <alignment/>
      <protection locked="0"/>
    </xf>
    <xf numFmtId="1" fontId="6" fillId="0" borderId="3" xfId="0" applyNumberFormat="1" applyFont="1" applyFill="1" applyBorder="1" applyAlignment="1">
      <alignment/>
    </xf>
    <xf numFmtId="3" fontId="6" fillId="0" borderId="3" xfId="0" applyNumberFormat="1" applyFont="1" applyFill="1" applyBorder="1" applyAlignment="1" applyProtection="1">
      <alignment/>
      <protection locked="0"/>
    </xf>
    <xf numFmtId="0" fontId="9" fillId="0" borderId="3" xfId="0" applyFont="1" applyFill="1" applyBorder="1" applyAlignment="1">
      <alignment/>
    </xf>
    <xf numFmtId="1" fontId="9" fillId="0" borderId="3" xfId="0" applyNumberFormat="1" applyFont="1" applyFill="1" applyBorder="1" applyAlignment="1">
      <alignment/>
    </xf>
    <xf numFmtId="3" fontId="9" fillId="0" borderId="3" xfId="0" applyNumberFormat="1" applyFont="1" applyFill="1" applyBorder="1" applyAlignment="1" applyProtection="1">
      <alignment horizontal="right"/>
      <protection locked="0"/>
    </xf>
    <xf numFmtId="3" fontId="6" fillId="0" borderId="3" xfId="0" applyNumberFormat="1" applyFont="1" applyFill="1" applyBorder="1" applyAlignment="1" applyProtection="1" quotePrefix="1">
      <alignment horizontal="right"/>
      <protection locked="0"/>
    </xf>
    <xf numFmtId="3" fontId="6" fillId="0" borderId="3" xfId="0" applyNumberFormat="1" applyFont="1" applyFill="1" applyBorder="1" applyAlignment="1" applyProtection="1">
      <alignment horizontal="right"/>
      <protection locked="0"/>
    </xf>
    <xf numFmtId="3" fontId="9" fillId="0" borderId="3" xfId="0" applyNumberFormat="1" applyFont="1" applyFill="1" applyBorder="1" applyAlignment="1">
      <alignment/>
    </xf>
    <xf numFmtId="3" fontId="9" fillId="0" borderId="3" xfId="0" applyNumberFormat="1" applyFont="1" applyFill="1" applyBorder="1" applyAlignment="1" quotePrefix="1">
      <alignment horizontal="right"/>
    </xf>
    <xf numFmtId="0" fontId="9" fillId="0" borderId="3" xfId="0" applyFont="1" applyBorder="1" applyAlignment="1">
      <alignment horizontal="right"/>
    </xf>
    <xf numFmtId="1" fontId="9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167" fontId="6" fillId="0" borderId="3" xfId="17" applyNumberFormat="1" applyFont="1" applyBorder="1" applyAlignment="1">
      <alignment/>
    </xf>
    <xf numFmtId="0" fontId="9" fillId="0" borderId="1" xfId="0" applyFont="1" applyBorder="1" applyAlignment="1">
      <alignment horizontal="right"/>
    </xf>
    <xf numFmtId="1" fontId="9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9" fillId="0" borderId="2" xfId="0" applyFont="1" applyBorder="1" applyAlignment="1">
      <alignment horizontal="right"/>
    </xf>
    <xf numFmtId="1" fontId="6" fillId="0" borderId="1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167" fontId="6" fillId="0" borderId="1" xfId="17" applyNumberFormat="1" applyFont="1" applyBorder="1" applyAlignment="1">
      <alignment/>
    </xf>
    <xf numFmtId="167" fontId="6" fillId="0" borderId="2" xfId="17" applyNumberFormat="1" applyFont="1" applyBorder="1" applyAlignment="1">
      <alignment/>
    </xf>
    <xf numFmtId="4" fontId="13" fillId="4" borderId="3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Border="1" applyAlignment="1">
      <alignment/>
    </xf>
    <xf numFmtId="4" fontId="19" fillId="4" borderId="2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167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4" fontId="13" fillId="4" borderId="3" xfId="0" applyNumberFormat="1" applyFont="1" applyFill="1" applyBorder="1" applyAlignment="1" applyProtection="1">
      <alignment/>
      <protection locked="0"/>
    </xf>
    <xf numFmtId="0" fontId="5" fillId="0" borderId="3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/>
    </xf>
    <xf numFmtId="4" fontId="8" fillId="0" borderId="2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4" fontId="7" fillId="4" borderId="3" xfId="0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left"/>
    </xf>
    <xf numFmtId="0" fontId="5" fillId="4" borderId="1" xfId="0" applyFont="1" applyFill="1" applyBorder="1" applyAlignment="1">
      <alignment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6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4" fontId="6" fillId="0" borderId="0" xfId="0" applyNumberFormat="1" applyFont="1" applyFill="1" applyBorder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/>
      <protection locked="0"/>
    </xf>
    <xf numFmtId="4" fontId="6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6" fillId="3" borderId="1" xfId="0" applyFont="1" applyFill="1" applyBorder="1" applyAlignment="1" quotePrefix="1">
      <alignment horizontal="right"/>
    </xf>
    <xf numFmtId="0" fontId="0" fillId="0" borderId="3" xfId="0" applyBorder="1" applyAlignment="1">
      <alignment/>
    </xf>
    <xf numFmtId="3" fontId="9" fillId="0" borderId="3" xfId="0" applyNumberFormat="1" applyFont="1" applyBorder="1" applyAlignment="1" quotePrefix="1">
      <alignment horizontal="right"/>
    </xf>
    <xf numFmtId="0" fontId="9" fillId="0" borderId="3" xfId="0" applyFont="1" applyBorder="1" applyAlignment="1">
      <alignment horizontal="right" vertical="center"/>
    </xf>
    <xf numFmtId="1" fontId="6" fillId="0" borderId="3" xfId="0" applyNumberFormat="1" applyFont="1" applyBorder="1" applyAlignment="1">
      <alignment wrapText="1"/>
    </xf>
    <xf numFmtId="0" fontId="5" fillId="6" borderId="0" xfId="0" applyFont="1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27" fillId="7" borderId="14" xfId="0" applyFont="1" applyFill="1" applyBorder="1" applyAlignment="1">
      <alignment horizontal="center" vertical="center" wrapText="1"/>
    </xf>
    <xf numFmtId="0" fontId="27" fillId="7" borderId="1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right"/>
    </xf>
    <xf numFmtId="1" fontId="9" fillId="0" borderId="5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1" fontId="9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8" fillId="0" borderId="4" xfId="0" applyFont="1" applyFill="1" applyBorder="1" applyAlignment="1">
      <alignment horizontal="right"/>
    </xf>
    <xf numFmtId="0" fontId="28" fillId="0" borderId="5" xfId="0" applyFont="1" applyFill="1" applyBorder="1" applyAlignment="1">
      <alignment horizontal="right"/>
    </xf>
    <xf numFmtId="0" fontId="28" fillId="0" borderId="0" xfId="0" applyFont="1" applyFill="1" applyBorder="1" applyAlignment="1">
      <alignment/>
    </xf>
    <xf numFmtId="4" fontId="29" fillId="0" borderId="4" xfId="0" applyNumberFormat="1" applyFont="1" applyFill="1" applyBorder="1" applyAlignment="1">
      <alignment/>
    </xf>
    <xf numFmtId="4" fontId="29" fillId="0" borderId="1" xfId="0" applyNumberFormat="1" applyFont="1" applyFill="1" applyBorder="1" applyAlignment="1">
      <alignment/>
    </xf>
    <xf numFmtId="4" fontId="29" fillId="0" borderId="5" xfId="0" applyNumberFormat="1" applyFont="1" applyFill="1" applyBorder="1" applyAlignment="1">
      <alignment/>
    </xf>
    <xf numFmtId="4" fontId="28" fillId="0" borderId="4" xfId="0" applyNumberFormat="1" applyFont="1" applyFill="1" applyBorder="1" applyAlignment="1">
      <alignment horizontal="right"/>
    </xf>
    <xf numFmtId="4" fontId="28" fillId="0" borderId="5" xfId="0" applyNumberFormat="1" applyFont="1" applyFill="1" applyBorder="1" applyAlignment="1">
      <alignment horizontal="right"/>
    </xf>
    <xf numFmtId="4" fontId="29" fillId="0" borderId="4" xfId="0" applyNumberFormat="1" applyFont="1" applyFill="1" applyBorder="1" applyAlignment="1">
      <alignment horizontal="right"/>
    </xf>
    <xf numFmtId="4" fontId="29" fillId="0" borderId="5" xfId="0" applyNumberFormat="1" applyFont="1" applyFill="1" applyBorder="1" applyAlignment="1">
      <alignment horizontal="right"/>
    </xf>
    <xf numFmtId="0" fontId="28" fillId="0" borderId="2" xfId="0" applyFont="1" applyFill="1" applyBorder="1" applyAlignment="1">
      <alignment horizontal="right"/>
    </xf>
    <xf numFmtId="4" fontId="29" fillId="0" borderId="7" xfId="0" applyNumberFormat="1" applyFont="1" applyFill="1" applyBorder="1" applyAlignment="1">
      <alignment horizontal="right"/>
    </xf>
    <xf numFmtId="4" fontId="29" fillId="0" borderId="7" xfId="0" applyNumberFormat="1" applyFont="1" applyFill="1" applyBorder="1" applyAlignment="1">
      <alignment/>
    </xf>
    <xf numFmtId="4" fontId="29" fillId="0" borderId="2" xfId="0" applyNumberFormat="1" applyFont="1" applyFill="1" applyBorder="1" applyAlignment="1">
      <alignment/>
    </xf>
    <xf numFmtId="4" fontId="29" fillId="0" borderId="2" xfId="0" applyNumberFormat="1" applyFont="1" applyFill="1" applyBorder="1" applyAlignment="1">
      <alignment horizontal="right"/>
    </xf>
    <xf numFmtId="0" fontId="28" fillId="0" borderId="9" xfId="0" applyFont="1" applyFill="1" applyBorder="1" applyAlignment="1" quotePrefix="1">
      <alignment/>
    </xf>
    <xf numFmtId="0" fontId="28" fillId="0" borderId="1" xfId="0" applyFont="1" applyFill="1" applyBorder="1" applyAlignment="1">
      <alignment horizontal="right"/>
    </xf>
    <xf numFmtId="4" fontId="29" fillId="0" borderId="6" xfId="0" applyNumberFormat="1" applyFont="1" applyFill="1" applyBorder="1" applyAlignment="1">
      <alignment/>
    </xf>
    <xf numFmtId="0" fontId="28" fillId="0" borderId="5" xfId="0" applyFont="1" applyFill="1" applyBorder="1" applyAlignment="1">
      <alignment/>
    </xf>
    <xf numFmtId="0" fontId="28" fillId="0" borderId="2" xfId="0" applyFont="1" applyFill="1" applyBorder="1" applyAlignment="1">
      <alignment/>
    </xf>
    <xf numFmtId="4" fontId="30" fillId="0" borderId="5" xfId="0" applyNumberFormat="1" applyFont="1" applyFill="1" applyBorder="1" applyAlignment="1">
      <alignment/>
    </xf>
    <xf numFmtId="0" fontId="28" fillId="0" borderId="1" xfId="0" applyFont="1" applyBorder="1" applyAlignment="1">
      <alignment/>
    </xf>
    <xf numFmtId="0" fontId="28" fillId="0" borderId="5" xfId="0" applyFont="1" applyBorder="1" applyAlignment="1">
      <alignment/>
    </xf>
    <xf numFmtId="0" fontId="28" fillId="0" borderId="2" xfId="0" applyFont="1" applyBorder="1" applyAlignment="1">
      <alignment/>
    </xf>
    <xf numFmtId="4" fontId="29" fillId="0" borderId="1" xfId="0" applyNumberFormat="1" applyFont="1" applyFill="1" applyBorder="1" applyAlignment="1">
      <alignment horizontal="right"/>
    </xf>
    <xf numFmtId="0" fontId="28" fillId="0" borderId="13" xfId="0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right"/>
    </xf>
    <xf numFmtId="4" fontId="28" fillId="0" borderId="3" xfId="0" applyNumberFormat="1" applyFont="1" applyBorder="1" applyAlignment="1">
      <alignment/>
    </xf>
    <xf numFmtId="0" fontId="28" fillId="0" borderId="3" xfId="0" applyFont="1" applyBorder="1" applyAlignment="1">
      <alignment/>
    </xf>
    <xf numFmtId="0" fontId="28" fillId="0" borderId="4" xfId="0" applyFont="1" applyBorder="1" applyAlignment="1">
      <alignment/>
    </xf>
    <xf numFmtId="4" fontId="28" fillId="0" borderId="2" xfId="0" applyNumberFormat="1" applyFont="1" applyBorder="1" applyAlignment="1">
      <alignment/>
    </xf>
    <xf numFmtId="0" fontId="28" fillId="0" borderId="0" xfId="0" applyFont="1" applyAlignment="1">
      <alignment/>
    </xf>
    <xf numFmtId="0" fontId="32" fillId="6" borderId="3" xfId="0" applyFont="1" applyFill="1" applyBorder="1" applyAlignment="1">
      <alignment horizontal="center"/>
    </xf>
    <xf numFmtId="4" fontId="32" fillId="6" borderId="3" xfId="0" applyNumberFormat="1" applyFont="1" applyFill="1" applyBorder="1" applyAlignment="1">
      <alignment/>
    </xf>
    <xf numFmtId="4" fontId="28" fillId="0" borderId="5" xfId="0" applyNumberFormat="1" applyFont="1" applyFill="1" applyBorder="1" applyAlignment="1">
      <alignment/>
    </xf>
    <xf numFmtId="0" fontId="11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0" fontId="28" fillId="0" borderId="6" xfId="0" applyFont="1" applyFill="1" applyBorder="1" applyAlignment="1">
      <alignment horizontal="right"/>
    </xf>
    <xf numFmtId="0" fontId="28" fillId="0" borderId="8" xfId="0" applyFont="1" applyFill="1" applyBorder="1" applyAlignment="1">
      <alignment/>
    </xf>
    <xf numFmtId="4" fontId="28" fillId="0" borderId="7" xfId="0" applyNumberFormat="1" applyFont="1" applyFill="1" applyBorder="1" applyAlignment="1">
      <alignment horizontal="right"/>
    </xf>
    <xf numFmtId="4" fontId="28" fillId="0" borderId="2" xfId="0" applyNumberFormat="1" applyFont="1" applyFill="1" applyBorder="1" applyAlignment="1">
      <alignment horizontal="right"/>
    </xf>
    <xf numFmtId="4" fontId="24" fillId="0" borderId="19" xfId="0" applyNumberFormat="1" applyFont="1" applyBorder="1" applyAlignment="1">
      <alignment vertical="center"/>
    </xf>
    <xf numFmtId="0" fontId="9" fillId="0" borderId="6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 vertical="center"/>
    </xf>
    <xf numFmtId="0" fontId="25" fillId="8" borderId="2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8" fillId="5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9" fillId="5" borderId="1" xfId="0" applyFont="1" applyFill="1" applyBorder="1" applyAlignment="1">
      <alignment horizontal="center"/>
    </xf>
    <xf numFmtId="49" fontId="29" fillId="5" borderId="3" xfId="0" applyNumberFormat="1" applyFont="1" applyFill="1" applyBorder="1" applyAlignment="1">
      <alignment horizontal="center"/>
    </xf>
    <xf numFmtId="0" fontId="29" fillId="5" borderId="2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/>
    </xf>
    <xf numFmtId="4" fontId="8" fillId="0" borderId="8" xfId="0" applyNumberFormat="1" applyFont="1" applyFill="1" applyBorder="1" applyAlignment="1">
      <alignment/>
    </xf>
    <xf numFmtId="4" fontId="8" fillId="0" borderId="9" xfId="0" applyNumberFormat="1" applyFont="1" applyFill="1" applyBorder="1" applyAlignment="1">
      <alignment/>
    </xf>
    <xf numFmtId="0" fontId="11" fillId="0" borderId="1" xfId="0" applyFont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4" fontId="12" fillId="2" borderId="7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0" fillId="0" borderId="22" xfId="0" applyBorder="1" applyAlignment="1">
      <alignment horizontal="center" vertical="center"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 horizontal="center" vertical="center"/>
    </xf>
    <xf numFmtId="0" fontId="28" fillId="0" borderId="0" xfId="0" applyFont="1" applyBorder="1" applyAlignment="1">
      <alignment/>
    </xf>
    <xf numFmtId="1" fontId="28" fillId="0" borderId="25" xfId="0" applyNumberFormat="1" applyFont="1" applyBorder="1" applyAlignment="1">
      <alignment horizontal="right"/>
    </xf>
    <xf numFmtId="0" fontId="28" fillId="0" borderId="26" xfId="0" applyFont="1" applyBorder="1" applyAlignment="1">
      <alignment/>
    </xf>
    <xf numFmtId="0" fontId="0" fillId="0" borderId="3" xfId="0" applyBorder="1" applyAlignment="1" quotePrefix="1">
      <alignment horizontal="center"/>
    </xf>
    <xf numFmtId="3" fontId="9" fillId="0" borderId="3" xfId="0" applyNumberFormat="1" applyFont="1" applyFill="1" applyBorder="1" applyAlignment="1" applyProtection="1" quotePrefix="1">
      <alignment horizontal="center"/>
      <protection locked="0"/>
    </xf>
    <xf numFmtId="0" fontId="6" fillId="0" borderId="3" xfId="0" applyFont="1" applyBorder="1" applyAlignment="1" quotePrefix="1">
      <alignment horizontal="right"/>
    </xf>
    <xf numFmtId="0" fontId="9" fillId="0" borderId="3" xfId="0" applyFont="1" applyBorder="1" applyAlignment="1" quotePrefix="1">
      <alignment horizontal="right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 applyProtection="1">
      <alignment/>
      <protection locked="0"/>
    </xf>
    <xf numFmtId="3" fontId="9" fillId="0" borderId="11" xfId="0" applyNumberFormat="1" applyFont="1" applyFill="1" applyBorder="1" applyAlignment="1" applyProtection="1">
      <alignment/>
      <protection locked="0"/>
    </xf>
    <xf numFmtId="3" fontId="9" fillId="0" borderId="1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 quotePrefix="1">
      <alignment horizontal="right"/>
    </xf>
    <xf numFmtId="3" fontId="6" fillId="0" borderId="11" xfId="0" applyNumberFormat="1" applyFont="1" applyFill="1" applyBorder="1" applyAlignment="1" applyProtection="1" quotePrefix="1">
      <alignment horizontal="right"/>
      <protection locked="0"/>
    </xf>
    <xf numFmtId="3" fontId="6" fillId="0" borderId="11" xfId="0" applyNumberFormat="1" applyFont="1" applyFill="1" applyBorder="1" applyAlignment="1" applyProtection="1">
      <alignment horizontal="right"/>
      <protection locked="0"/>
    </xf>
    <xf numFmtId="3" fontId="9" fillId="0" borderId="11" xfId="0" applyNumberFormat="1" applyFont="1" applyFill="1" applyBorder="1" applyAlignment="1" quotePrefix="1">
      <alignment horizontal="right"/>
    </xf>
    <xf numFmtId="0" fontId="11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/>
    </xf>
    <xf numFmtId="167" fontId="6" fillId="0" borderId="11" xfId="17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167" fontId="6" fillId="0" borderId="5" xfId="17" applyNumberFormat="1" applyFont="1" applyBorder="1" applyAlignment="1">
      <alignment/>
    </xf>
    <xf numFmtId="167" fontId="6" fillId="0" borderId="4" xfId="17" applyNumberFormat="1" applyFont="1" applyBorder="1" applyAlignment="1">
      <alignment/>
    </xf>
    <xf numFmtId="3" fontId="9" fillId="0" borderId="3" xfId="0" applyNumberFormat="1" applyFont="1" applyBorder="1" applyAlignment="1">
      <alignment horizontal="right"/>
    </xf>
    <xf numFmtId="0" fontId="9" fillId="0" borderId="3" xfId="0" applyFont="1" applyBorder="1" applyAlignment="1" quotePrefix="1">
      <alignment horizontal="center"/>
    </xf>
    <xf numFmtId="4" fontId="5" fillId="0" borderId="4" xfId="0" applyNumberFormat="1" applyFont="1" applyFill="1" applyBorder="1" applyAlignment="1">
      <alignment vertical="top"/>
    </xf>
    <xf numFmtId="0" fontId="5" fillId="0" borderId="4" xfId="0" applyFont="1" applyFill="1" applyBorder="1" applyAlignment="1" quotePrefix="1">
      <alignment vertical="top" wrapText="1"/>
    </xf>
    <xf numFmtId="0" fontId="5" fillId="0" borderId="4" xfId="0" applyFont="1" applyFill="1" applyBorder="1" applyAlignment="1">
      <alignment horizontal="left"/>
    </xf>
    <xf numFmtId="4" fontId="7" fillId="0" borderId="1" xfId="0" applyNumberFormat="1" applyFont="1" applyFill="1" applyBorder="1" applyAlignment="1" applyProtection="1">
      <alignment/>
      <protection locked="0"/>
    </xf>
    <xf numFmtId="4" fontId="8" fillId="0" borderId="5" xfId="0" applyNumberFormat="1" applyFont="1" applyFill="1" applyBorder="1" applyAlignment="1" applyProtection="1">
      <alignment/>
      <protection locked="0"/>
    </xf>
    <xf numFmtId="4" fontId="8" fillId="0" borderId="2" xfId="0" applyNumberFormat="1" applyFont="1" applyFill="1" applyBorder="1" applyAlignment="1" applyProtection="1">
      <alignment/>
      <protection locked="0"/>
    </xf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vertical="top" wrapText="1"/>
    </xf>
    <xf numFmtId="4" fontId="6" fillId="3" borderId="6" xfId="0" applyNumberFormat="1" applyFont="1" applyFill="1" applyBorder="1" applyAlignment="1">
      <alignment vertical="top"/>
    </xf>
    <xf numFmtId="4" fontId="6" fillId="3" borderId="1" xfId="0" applyNumberFormat="1" applyFont="1" applyFill="1" applyBorder="1" applyAlignment="1">
      <alignment vertical="top"/>
    </xf>
    <xf numFmtId="0" fontId="11" fillId="0" borderId="5" xfId="0" applyFont="1" applyBorder="1" applyAlignment="1">
      <alignment horizontal="center" vertical="top"/>
    </xf>
    <xf numFmtId="0" fontId="5" fillId="0" borderId="9" xfId="0" applyFont="1" applyFill="1" applyBorder="1" applyAlignment="1">
      <alignment vertical="top" wrapText="1"/>
    </xf>
    <xf numFmtId="4" fontId="11" fillId="0" borderId="4" xfId="0" applyNumberFormat="1" applyFont="1" applyBorder="1" applyAlignment="1">
      <alignment vertical="top"/>
    </xf>
    <xf numFmtId="4" fontId="5" fillId="0" borderId="4" xfId="0" applyNumberFormat="1" applyFont="1" applyBorder="1" applyAlignment="1">
      <alignment vertical="top"/>
    </xf>
    <xf numFmtId="4" fontId="5" fillId="0" borderId="5" xfId="0" applyNumberFormat="1" applyFont="1" applyBorder="1" applyAlignment="1">
      <alignment vertical="top"/>
    </xf>
    <xf numFmtId="0" fontId="28" fillId="0" borderId="7" xfId="0" applyFont="1" applyFill="1" applyBorder="1" applyAlignment="1">
      <alignment horizontal="right"/>
    </xf>
    <xf numFmtId="0" fontId="28" fillId="0" borderId="4" xfId="0" applyFont="1" applyFill="1" applyBorder="1" applyAlignment="1">
      <alignment horizontal="left" vertical="top" wrapText="1"/>
    </xf>
    <xf numFmtId="0" fontId="28" fillId="0" borderId="7" xfId="0" applyFont="1" applyFill="1" applyBorder="1" applyAlignment="1">
      <alignment horizontal="left" vertical="top" wrapText="1"/>
    </xf>
    <xf numFmtId="0" fontId="28" fillId="0" borderId="4" xfId="0" applyFont="1" applyFill="1" applyBorder="1" applyAlignment="1">
      <alignment/>
    </xf>
    <xf numFmtId="0" fontId="31" fillId="2" borderId="27" xfId="0" applyFont="1" applyFill="1" applyBorder="1" applyAlignment="1">
      <alignment horizontal="center"/>
    </xf>
    <xf numFmtId="4" fontId="31" fillId="2" borderId="28" xfId="0" applyNumberFormat="1" applyFont="1" applyFill="1" applyBorder="1" applyAlignment="1">
      <alignment horizontal="right"/>
    </xf>
    <xf numFmtId="0" fontId="28" fillId="0" borderId="5" xfId="0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right"/>
    </xf>
    <xf numFmtId="0" fontId="28" fillId="0" borderId="9" xfId="0" applyFont="1" applyFill="1" applyBorder="1" applyAlignment="1">
      <alignment vertical="top" wrapText="1"/>
    </xf>
    <xf numFmtId="0" fontId="28" fillId="0" borderId="7" xfId="0" applyFont="1" applyFill="1" applyBorder="1" applyAlignment="1">
      <alignment/>
    </xf>
    <xf numFmtId="4" fontId="29" fillId="0" borderId="4" xfId="0" applyNumberFormat="1" applyFont="1" applyFill="1" applyBorder="1" applyAlignment="1">
      <alignment horizontal="right" vertical="top"/>
    </xf>
    <xf numFmtId="4" fontId="29" fillId="0" borderId="5" xfId="0" applyNumberFormat="1" applyFont="1" applyFill="1" applyBorder="1" applyAlignment="1">
      <alignment vertical="top"/>
    </xf>
    <xf numFmtId="4" fontId="29" fillId="0" borderId="5" xfId="0" applyNumberFormat="1" applyFont="1" applyFill="1" applyBorder="1" applyAlignment="1">
      <alignment horizontal="right" vertical="top"/>
    </xf>
    <xf numFmtId="0" fontId="28" fillId="0" borderId="13" xfId="0" applyFont="1" applyFill="1" applyBorder="1" applyAlignment="1">
      <alignment horizontal="right"/>
    </xf>
    <xf numFmtId="1" fontId="28" fillId="0" borderId="2" xfId="0" applyNumberFormat="1" applyFont="1" applyBorder="1" applyAlignment="1">
      <alignment horizontal="right" vertical="top"/>
    </xf>
    <xf numFmtId="0" fontId="0" fillId="5" borderId="2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28" fillId="0" borderId="4" xfId="0" applyFont="1" applyFill="1" applyBorder="1" applyAlignment="1" quotePrefix="1">
      <alignment horizontal="left"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4" fontId="11" fillId="0" borderId="6" xfId="0" applyNumberFormat="1" applyFont="1" applyFill="1" applyBorder="1" applyAlignment="1">
      <alignment/>
    </xf>
    <xf numFmtId="0" fontId="5" fillId="0" borderId="7" xfId="0" applyFont="1" applyFill="1" applyBorder="1" applyAlignment="1">
      <alignment horizontal="left"/>
    </xf>
    <xf numFmtId="4" fontId="5" fillId="0" borderId="5" xfId="0" applyNumberFormat="1" applyFont="1" applyFill="1" applyBorder="1" applyAlignment="1">
      <alignment vertical="top"/>
    </xf>
    <xf numFmtId="0" fontId="5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/>
    </xf>
    <xf numFmtId="4" fontId="11" fillId="0" borderId="3" xfId="0" applyNumberFormat="1" applyFont="1" applyFill="1" applyBorder="1" applyAlignment="1">
      <alignment vertical="top"/>
    </xf>
    <xf numFmtId="4" fontId="11" fillId="0" borderId="1" xfId="0" applyNumberFormat="1" applyFont="1" applyFill="1" applyBorder="1" applyAlignment="1">
      <alignment/>
    </xf>
    <xf numFmtId="4" fontId="11" fillId="0" borderId="5" xfId="0" applyNumberFormat="1" applyFont="1" applyFill="1" applyBorder="1" applyAlignment="1">
      <alignment/>
    </xf>
    <xf numFmtId="4" fontId="29" fillId="0" borderId="1" xfId="0" applyNumberFormat="1" applyFont="1" applyFill="1" applyBorder="1" applyAlignment="1">
      <alignment horizontal="right" vertical="top"/>
    </xf>
    <xf numFmtId="0" fontId="28" fillId="5" borderId="16" xfId="0" applyFont="1" applyFill="1" applyBorder="1" applyAlignment="1">
      <alignment horizontal="center"/>
    </xf>
    <xf numFmtId="0" fontId="28" fillId="5" borderId="4" xfId="0" applyFont="1" applyFill="1" applyBorder="1" applyAlignment="1">
      <alignment horizontal="left"/>
    </xf>
    <xf numFmtId="0" fontId="28" fillId="5" borderId="29" xfId="0" applyFont="1" applyFill="1" applyBorder="1" applyAlignment="1">
      <alignment horizontal="center"/>
    </xf>
    <xf numFmtId="0" fontId="27" fillId="7" borderId="24" xfId="0" applyFont="1" applyFill="1" applyBorder="1" applyAlignment="1">
      <alignment horizontal="center" vertical="center"/>
    </xf>
    <xf numFmtId="0" fontId="0" fillId="0" borderId="12" xfId="0" applyBorder="1" applyAlignment="1">
      <alignment vertical="top" wrapText="1"/>
    </xf>
    <xf numFmtId="0" fontId="5" fillId="0" borderId="13" xfId="0" applyFont="1" applyFill="1" applyBorder="1" applyAlignment="1">
      <alignment/>
    </xf>
    <xf numFmtId="0" fontId="9" fillId="5" borderId="6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4" fontId="9" fillId="5" borderId="5" xfId="0" applyNumberFormat="1" applyFont="1" applyFill="1" applyBorder="1" applyAlignment="1">
      <alignment horizontal="left"/>
    </xf>
    <xf numFmtId="0" fontId="9" fillId="5" borderId="10" xfId="0" applyFont="1" applyFill="1" applyBorder="1" applyAlignment="1">
      <alignment/>
    </xf>
    <xf numFmtId="4" fontId="9" fillId="5" borderId="4" xfId="0" applyNumberFormat="1" applyFont="1" applyFill="1" applyBorder="1" applyAlignment="1">
      <alignment horizontal="center"/>
    </xf>
    <xf numFmtId="4" fontId="9" fillId="5" borderId="1" xfId="0" applyNumberFormat="1" applyFont="1" applyFill="1" applyBorder="1" applyAlignment="1">
      <alignment/>
    </xf>
    <xf numFmtId="0" fontId="9" fillId="5" borderId="5" xfId="0" applyFont="1" applyFill="1" applyBorder="1" applyAlignment="1">
      <alignment/>
    </xf>
    <xf numFmtId="4" fontId="9" fillId="5" borderId="5" xfId="0" applyNumberFormat="1" applyFont="1" applyFill="1" applyBorder="1" applyAlignment="1">
      <alignment/>
    </xf>
    <xf numFmtId="0" fontId="9" fillId="5" borderId="2" xfId="0" applyFont="1" applyFill="1" applyBorder="1" applyAlignment="1">
      <alignment/>
    </xf>
    <xf numFmtId="4" fontId="9" fillId="5" borderId="7" xfId="0" applyNumberFormat="1" applyFont="1" applyFill="1" applyBorder="1" applyAlignment="1">
      <alignment/>
    </xf>
    <xf numFmtId="4" fontId="9" fillId="5" borderId="2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left"/>
    </xf>
    <xf numFmtId="4" fontId="6" fillId="0" borderId="3" xfId="0" applyNumberFormat="1" applyFont="1" applyFill="1" applyBorder="1" applyAlignment="1">
      <alignment/>
    </xf>
    <xf numFmtId="4" fontId="6" fillId="0" borderId="3" xfId="0" applyNumberFormat="1" applyFont="1" applyBorder="1" applyAlignment="1">
      <alignment/>
    </xf>
    <xf numFmtId="0" fontId="6" fillId="0" borderId="3" xfId="0" applyFont="1" applyFill="1" applyBorder="1" applyAlignment="1">
      <alignment horizontal="center"/>
    </xf>
    <xf numFmtId="49" fontId="29" fillId="5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1" fontId="28" fillId="0" borderId="30" xfId="0" applyNumberFormat="1" applyFont="1" applyBorder="1" applyAlignment="1">
      <alignment horizontal="right" vertical="top"/>
    </xf>
    <xf numFmtId="1" fontId="28" fillId="0" borderId="22" xfId="0" applyNumberFormat="1" applyFont="1" applyBorder="1" applyAlignment="1">
      <alignment horizontal="right" vertical="top"/>
    </xf>
    <xf numFmtId="1" fontId="28" fillId="0" borderId="31" xfId="0" applyNumberFormat="1" applyFont="1" applyBorder="1" applyAlignment="1">
      <alignment horizontal="right" vertical="top"/>
    </xf>
    <xf numFmtId="1" fontId="28" fillId="0" borderId="5" xfId="0" applyNumberFormat="1" applyFont="1" applyBorder="1" applyAlignment="1">
      <alignment horizontal="right" vertical="top"/>
    </xf>
    <xf numFmtId="0" fontId="28" fillId="0" borderId="2" xfId="0" applyFont="1" applyFill="1" applyBorder="1" applyAlignment="1">
      <alignment horizontal="right" vertical="top"/>
    </xf>
    <xf numFmtId="0" fontId="0" fillId="5" borderId="17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27" fillId="7" borderId="32" xfId="0" applyFont="1" applyFill="1" applyBorder="1" applyAlignment="1">
      <alignment horizontal="center" vertical="center" wrapText="1"/>
    </xf>
    <xf numFmtId="0" fontId="27" fillId="7" borderId="8" xfId="0" applyFont="1" applyFill="1" applyBorder="1" applyAlignment="1">
      <alignment horizontal="center" vertical="center"/>
    </xf>
    <xf numFmtId="4" fontId="0" fillId="0" borderId="32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33" xfId="0" applyBorder="1" applyAlignment="1" quotePrefix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0" fillId="0" borderId="12" xfId="0" applyNumberFormat="1" applyBorder="1" applyAlignment="1" quotePrefix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5" xfId="0" applyBorder="1" applyAlignment="1" quotePrefix="1">
      <alignment horizontal="center" vertical="center"/>
    </xf>
    <xf numFmtId="0" fontId="0" fillId="0" borderId="9" xfId="0" applyBorder="1" applyAlignment="1">
      <alignment/>
    </xf>
    <xf numFmtId="0" fontId="0" fillId="0" borderId="27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34" xfId="0" applyBorder="1" applyAlignment="1">
      <alignment/>
    </xf>
    <xf numFmtId="4" fontId="0" fillId="0" borderId="35" xfId="0" applyNumberFormat="1" applyBorder="1" applyAlignment="1" quotePrefix="1">
      <alignment horizontal="right"/>
    </xf>
    <xf numFmtId="4" fontId="24" fillId="0" borderId="36" xfId="0" applyNumberFormat="1" applyFont="1" applyBorder="1" applyAlignment="1">
      <alignment vertical="center"/>
    </xf>
    <xf numFmtId="0" fontId="9" fillId="0" borderId="5" xfId="0" applyFont="1" applyFill="1" applyBorder="1" applyAlignment="1" quotePrefix="1">
      <alignment vertical="top" wrapText="1"/>
    </xf>
    <xf numFmtId="4" fontId="9" fillId="0" borderId="5" xfId="0" applyNumberFormat="1" applyFont="1" applyFill="1" applyBorder="1" applyAlignment="1">
      <alignment vertical="top"/>
    </xf>
    <xf numFmtId="0" fontId="9" fillId="5" borderId="14" xfId="0" applyFont="1" applyFill="1" applyBorder="1" applyAlignment="1">
      <alignment/>
    </xf>
    <xf numFmtId="0" fontId="9" fillId="5" borderId="0" xfId="0" applyFont="1" applyFill="1" applyBorder="1" applyAlignment="1">
      <alignment/>
    </xf>
    <xf numFmtId="0" fontId="9" fillId="5" borderId="13" xfId="0" applyFont="1" applyFill="1" applyBorder="1" applyAlignment="1">
      <alignment/>
    </xf>
    <xf numFmtId="4" fontId="6" fillId="0" borderId="2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4" fontId="0" fillId="0" borderId="3" xfId="0" applyNumberFormat="1" applyBorder="1" applyAlignment="1">
      <alignment horizontal="left"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5" xfId="0" applyNumberFormat="1" applyBorder="1" applyAlignment="1">
      <alignment horizontal="left" vertical="center" wrapText="1"/>
    </xf>
    <xf numFmtId="4" fontId="0" fillId="0" borderId="17" xfId="0" applyNumberFormat="1" applyBorder="1" applyAlignment="1">
      <alignment vertical="center"/>
    </xf>
    <xf numFmtId="4" fontId="0" fillId="0" borderId="3" xfId="0" applyNumberFormat="1" applyBorder="1" applyAlignment="1" quotePrefix="1">
      <alignment horizontal="right" vertical="center"/>
    </xf>
    <xf numFmtId="4" fontId="0" fillId="0" borderId="3" xfId="0" applyNumberFormat="1" applyBorder="1" applyAlignment="1">
      <alignment horizontal="right" vertical="center"/>
    </xf>
    <xf numFmtId="0" fontId="6" fillId="0" borderId="5" xfId="0" applyFont="1" applyBorder="1" applyAlignment="1">
      <alignment vertical="top" wrapText="1"/>
    </xf>
    <xf numFmtId="4" fontId="6" fillId="0" borderId="5" xfId="0" applyNumberFormat="1" applyFont="1" applyBorder="1" applyAlignment="1">
      <alignment vertical="top"/>
    </xf>
    <xf numFmtId="0" fontId="6" fillId="5" borderId="6" xfId="0" applyFont="1" applyFill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wrapText="1"/>
    </xf>
    <xf numFmtId="0" fontId="9" fillId="0" borderId="4" xfId="0" applyFont="1" applyBorder="1" applyAlignment="1" quotePrefix="1">
      <alignment wrapText="1"/>
    </xf>
    <xf numFmtId="4" fontId="9" fillId="0" borderId="2" xfId="0" applyNumberFormat="1" applyFont="1" applyBorder="1" applyAlignment="1">
      <alignment/>
    </xf>
    <xf numFmtId="3" fontId="9" fillId="0" borderId="3" xfId="0" applyNumberFormat="1" applyFont="1" applyFill="1" applyBorder="1" applyAlignment="1" applyProtection="1" quotePrefix="1">
      <alignment horizontal="right"/>
      <protection locked="0"/>
    </xf>
    <xf numFmtId="0" fontId="5" fillId="0" borderId="8" xfId="0" applyFont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4" fontId="6" fillId="0" borderId="6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4" fontId="5" fillId="0" borderId="6" xfId="0" applyNumberFormat="1" applyFont="1" applyBorder="1" applyAlignment="1">
      <alignment/>
    </xf>
    <xf numFmtId="4" fontId="11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4" fontId="11" fillId="0" borderId="6" xfId="0" applyNumberFormat="1" applyFont="1" applyBorder="1" applyAlignment="1">
      <alignment horizontal="right"/>
    </xf>
    <xf numFmtId="0" fontId="0" fillId="0" borderId="2" xfId="0" applyBorder="1" applyAlignment="1">
      <alignment horizontal="right" vertical="center"/>
    </xf>
    <xf numFmtId="0" fontId="0" fillId="5" borderId="3" xfId="0" applyFill="1" applyBorder="1" applyAlignment="1">
      <alignment horizontal="center" vertical="center" textRotation="90" wrapText="1"/>
    </xf>
    <xf numFmtId="0" fontId="27" fillId="7" borderId="37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 wrapText="1"/>
    </xf>
    <xf numFmtId="0" fontId="0" fillId="0" borderId="30" xfId="0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0" fontId="0" fillId="0" borderId="8" xfId="0" applyBorder="1" applyAlignment="1">
      <alignment/>
    </xf>
    <xf numFmtId="0" fontId="24" fillId="0" borderId="8" xfId="0" applyFont="1" applyBorder="1" applyAlignment="1">
      <alignment/>
    </xf>
    <xf numFmtId="0" fontId="0" fillId="0" borderId="1" xfId="0" applyBorder="1" applyAlignment="1">
      <alignment/>
    </xf>
    <xf numFmtId="4" fontId="24" fillId="0" borderId="1" xfId="0" applyNumberFormat="1" applyFont="1" applyBorder="1" applyAlignment="1">
      <alignment/>
    </xf>
    <xf numFmtId="4" fontId="0" fillId="0" borderId="1" xfId="0" applyNumberFormat="1" applyBorder="1" applyAlignment="1" quotePrefix="1">
      <alignment horizontal="center"/>
    </xf>
    <xf numFmtId="4" fontId="24" fillId="0" borderId="32" xfId="0" applyNumberFormat="1" applyFont="1" applyBorder="1" applyAlignment="1" quotePrefix="1">
      <alignment horizontal="right"/>
    </xf>
    <xf numFmtId="0" fontId="0" fillId="0" borderId="31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4" fontId="0" fillId="0" borderId="2" xfId="0" applyNumberFormat="1" applyBorder="1" applyAlignment="1" quotePrefix="1">
      <alignment horizontal="center"/>
    </xf>
    <xf numFmtId="4" fontId="0" fillId="0" borderId="38" xfId="0" applyNumberFormat="1" applyBorder="1" applyAlignment="1" quotePrefix="1">
      <alignment horizontal="center"/>
    </xf>
    <xf numFmtId="0" fontId="0" fillId="0" borderId="22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/>
    </xf>
    <xf numFmtId="0" fontId="24" fillId="0" borderId="0" xfId="0" applyFont="1" applyBorder="1" applyAlignment="1">
      <alignment wrapText="1"/>
    </xf>
    <xf numFmtId="0" fontId="0" fillId="0" borderId="5" xfId="0" applyBorder="1" applyAlignment="1">
      <alignment vertical="center"/>
    </xf>
    <xf numFmtId="4" fontId="24" fillId="0" borderId="5" xfId="0" applyNumberFormat="1" applyFont="1" applyBorder="1" applyAlignment="1">
      <alignment horizontal="right" vertical="center"/>
    </xf>
    <xf numFmtId="4" fontId="24" fillId="0" borderId="32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4" fontId="0" fillId="0" borderId="5" xfId="0" applyNumberFormat="1" applyBorder="1" applyAlignment="1">
      <alignment/>
    </xf>
    <xf numFmtId="4" fontId="0" fillId="0" borderId="5" xfId="0" applyNumberFormat="1" applyBorder="1" applyAlignment="1" quotePrefix="1">
      <alignment horizontal="right"/>
    </xf>
    <xf numFmtId="4" fontId="0" fillId="0" borderId="23" xfId="0" applyNumberFormat="1" applyBorder="1" applyAlignment="1">
      <alignment horizontal="right"/>
    </xf>
    <xf numFmtId="4" fontId="0" fillId="0" borderId="5" xfId="0" applyNumberFormat="1" applyBorder="1" applyAlignment="1" quotePrefix="1">
      <alignment horizontal="center"/>
    </xf>
    <xf numFmtId="4" fontId="0" fillId="0" borderId="23" xfId="0" applyNumberFormat="1" applyBorder="1" applyAlignment="1" quotePrefix="1">
      <alignment horizontal="right"/>
    </xf>
    <xf numFmtId="0" fontId="0" fillId="0" borderId="30" xfId="0" applyBorder="1" applyAlignment="1">
      <alignment horizontal="center"/>
    </xf>
    <xf numFmtId="0" fontId="0" fillId="0" borderId="1" xfId="0" applyBorder="1" applyAlignment="1">
      <alignment horizontal="center"/>
    </xf>
    <xf numFmtId="0" fontId="24" fillId="0" borderId="14" xfId="0" applyFont="1" applyBorder="1" applyAlignment="1">
      <alignment/>
    </xf>
    <xf numFmtId="0" fontId="0" fillId="0" borderId="6" xfId="0" applyBorder="1" applyAlignment="1">
      <alignment/>
    </xf>
    <xf numFmtId="4" fontId="24" fillId="0" borderId="6" xfId="0" applyNumberFormat="1" applyFont="1" applyBorder="1" applyAlignment="1">
      <alignment/>
    </xf>
    <xf numFmtId="4" fontId="24" fillId="0" borderId="6" xfId="0" applyNumberFormat="1" applyFont="1" applyBorder="1" applyAlignment="1" quotePrefix="1">
      <alignment horizontal="right"/>
    </xf>
    <xf numFmtId="4" fontId="24" fillId="0" borderId="32" xfId="0" applyNumberFormat="1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24" fillId="0" borderId="9" xfId="0" applyFont="1" applyBorder="1" applyAlignment="1">
      <alignment/>
    </xf>
    <xf numFmtId="0" fontId="0" fillId="0" borderId="4" xfId="0" applyBorder="1" applyAlignment="1">
      <alignment/>
    </xf>
    <xf numFmtId="4" fontId="24" fillId="0" borderId="4" xfId="0" applyNumberFormat="1" applyFont="1" applyBorder="1" applyAlignment="1">
      <alignment/>
    </xf>
    <xf numFmtId="4" fontId="24" fillId="0" borderId="4" xfId="0" applyNumberFormat="1" applyFont="1" applyBorder="1" applyAlignment="1" quotePrefix="1">
      <alignment horizontal="right"/>
    </xf>
    <xf numFmtId="4" fontId="0" fillId="0" borderId="4" xfId="0" applyNumberFormat="1" applyBorder="1" applyAlignment="1">
      <alignment/>
    </xf>
    <xf numFmtId="0" fontId="0" fillId="0" borderId="3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 quotePrefix="1">
      <alignment/>
    </xf>
    <xf numFmtId="0" fontId="0" fillId="0" borderId="7" xfId="0" applyBorder="1" applyAlignment="1">
      <alignment/>
    </xf>
    <xf numFmtId="4" fontId="24" fillId="0" borderId="7" xfId="0" applyNumberFormat="1" applyFont="1" applyBorder="1" applyAlignment="1">
      <alignment/>
    </xf>
    <xf numFmtId="4" fontId="24" fillId="0" borderId="7" xfId="0" applyNumberFormat="1" applyFont="1" applyBorder="1" applyAlignment="1" quotePrefix="1">
      <alignment horizontal="right"/>
    </xf>
    <xf numFmtId="4" fontId="0" fillId="0" borderId="7" xfId="0" applyNumberFormat="1" applyBorder="1" applyAlignment="1">
      <alignment/>
    </xf>
    <xf numFmtId="4" fontId="0" fillId="0" borderId="38" xfId="0" applyNumberFormat="1" applyBorder="1" applyAlignment="1">
      <alignment horizontal="right"/>
    </xf>
    <xf numFmtId="0" fontId="24" fillId="0" borderId="3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4" fontId="24" fillId="0" borderId="2" xfId="0" applyNumberFormat="1" applyFont="1" applyFill="1" applyBorder="1" applyAlignment="1">
      <alignment horizontal="right" vertical="center" wrapText="1"/>
    </xf>
    <xf numFmtId="4" fontId="24" fillId="0" borderId="2" xfId="0" applyNumberFormat="1" applyFont="1" applyFill="1" applyBorder="1" applyAlignment="1">
      <alignment horizontal="right" vertical="center"/>
    </xf>
    <xf numFmtId="4" fontId="24" fillId="0" borderId="39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4" fontId="0" fillId="0" borderId="2" xfId="0" applyNumberFormat="1" applyFont="1" applyFill="1" applyBorder="1" applyAlignment="1">
      <alignment horizontal="right" vertical="center"/>
    </xf>
    <xf numFmtId="4" fontId="0" fillId="0" borderId="39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 vertical="center"/>
    </xf>
    <xf numFmtId="0" fontId="0" fillId="0" borderId="40" xfId="0" applyBorder="1" applyAlignment="1">
      <alignment horizontal="center" vertical="top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4" fontId="24" fillId="0" borderId="5" xfId="0" applyNumberFormat="1" applyFont="1" applyBorder="1" applyAlignment="1">
      <alignment vertical="top"/>
    </xf>
    <xf numFmtId="4" fontId="24" fillId="0" borderId="5" xfId="0" applyNumberFormat="1" applyFont="1" applyBorder="1" applyAlignment="1" quotePrefix="1">
      <alignment horizontal="right" vertical="top"/>
    </xf>
    <xf numFmtId="4" fontId="24" fillId="0" borderId="41" xfId="0" applyNumberFormat="1" applyFont="1" applyBorder="1" applyAlignment="1">
      <alignment horizontal="right" vertical="top"/>
    </xf>
    <xf numFmtId="0" fontId="24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4" fontId="24" fillId="0" borderId="1" xfId="0" applyNumberFormat="1" applyFont="1" applyBorder="1" applyAlignment="1">
      <alignment horizontal="right" vertical="center"/>
    </xf>
    <xf numFmtId="4" fontId="0" fillId="0" borderId="1" xfId="0" applyNumberFormat="1" applyBorder="1" applyAlignment="1" quotePrefix="1">
      <alignment horizontal="center" vertical="center"/>
    </xf>
    <xf numFmtId="4" fontId="0" fillId="0" borderId="18" xfId="0" applyNumberFormat="1" applyBorder="1" applyAlignment="1" quotePrefix="1">
      <alignment horizontal="center" vertical="center"/>
    </xf>
    <xf numFmtId="0" fontId="0" fillId="0" borderId="2" xfId="0" applyBorder="1" applyAlignment="1">
      <alignment vertical="top" wrapText="1"/>
    </xf>
    <xf numFmtId="4" fontId="0" fillId="0" borderId="2" xfId="0" applyNumberFormat="1" applyBorder="1" applyAlignment="1">
      <alignment horizontal="right" vertical="center"/>
    </xf>
    <xf numFmtId="4" fontId="0" fillId="0" borderId="2" xfId="0" applyNumberFormat="1" applyBorder="1" applyAlignment="1" quotePrefix="1">
      <alignment horizontal="center" vertical="center"/>
    </xf>
    <xf numFmtId="4" fontId="0" fillId="0" borderId="39" xfId="0" applyNumberFormat="1" applyBorder="1" applyAlignment="1" quotePrefix="1">
      <alignment horizontal="center" vertical="center"/>
    </xf>
    <xf numFmtId="0" fontId="27" fillId="7" borderId="3" xfId="0" applyFont="1" applyFill="1" applyBorder="1" applyAlignment="1">
      <alignment horizontal="center" vertical="center" wrapText="1"/>
    </xf>
    <xf numFmtId="4" fontId="24" fillId="0" borderId="32" xfId="0" applyNumberFormat="1" applyFont="1" applyBorder="1" applyAlignment="1">
      <alignment/>
    </xf>
    <xf numFmtId="0" fontId="24" fillId="0" borderId="0" xfId="0" applyFont="1" applyBorder="1" applyAlignment="1">
      <alignment/>
    </xf>
    <xf numFmtId="4" fontId="0" fillId="0" borderId="41" xfId="0" applyNumberFormat="1" applyBorder="1" applyAlignment="1">
      <alignment horizontal="right"/>
    </xf>
    <xf numFmtId="4" fontId="24" fillId="0" borderId="5" xfId="0" applyNumberFormat="1" applyFont="1" applyBorder="1" applyAlignment="1">
      <alignment/>
    </xf>
    <xf numFmtId="4" fontId="24" fillId="0" borderId="23" xfId="0" applyNumberFormat="1" applyFont="1" applyBorder="1" applyAlignment="1">
      <alignment/>
    </xf>
    <xf numFmtId="4" fontId="0" fillId="0" borderId="5" xfId="0" applyNumberFormat="1" applyBorder="1" applyAlignment="1">
      <alignment horizontal="right"/>
    </xf>
    <xf numFmtId="4" fontId="0" fillId="0" borderId="41" xfId="0" applyNumberFormat="1" applyBorder="1" applyAlignment="1" quotePrefix="1">
      <alignment horizontal="right"/>
    </xf>
    <xf numFmtId="4" fontId="0" fillId="0" borderId="41" xfId="0" applyNumberFormat="1" applyBorder="1" applyAlignment="1" quotePrefix="1">
      <alignment horizontal="center"/>
    </xf>
    <xf numFmtId="0" fontId="24" fillId="0" borderId="0" xfId="0" applyFont="1" applyBorder="1" applyAlignment="1">
      <alignment vertical="top" wrapText="1"/>
    </xf>
    <xf numFmtId="0" fontId="24" fillId="0" borderId="5" xfId="0" applyFont="1" applyBorder="1" applyAlignment="1">
      <alignment horizontal="right" vertical="center"/>
    </xf>
    <xf numFmtId="4" fontId="0" fillId="0" borderId="5" xfId="0" applyNumberFormat="1" applyBorder="1" applyAlignment="1" quotePrefix="1">
      <alignment horizontal="center" vertical="center"/>
    </xf>
    <xf numFmtId="4" fontId="0" fillId="0" borderId="41" xfId="0" applyNumberFormat="1" applyBorder="1" applyAlignment="1" quotePrefix="1">
      <alignment horizontal="center" vertical="center"/>
    </xf>
    <xf numFmtId="0" fontId="0" fillId="0" borderId="3" xfId="0" applyBorder="1" applyAlignment="1">
      <alignment horizontal="center" vertical="center"/>
    </xf>
    <xf numFmtId="0" fontId="24" fillId="0" borderId="12" xfId="0" applyFont="1" applyBorder="1" applyAlignment="1">
      <alignment wrapText="1"/>
    </xf>
    <xf numFmtId="0" fontId="0" fillId="0" borderId="1" xfId="0" applyBorder="1" applyAlignment="1">
      <alignment vertical="center"/>
    </xf>
    <xf numFmtId="4" fontId="24" fillId="0" borderId="1" xfId="0" applyNumberFormat="1" applyFont="1" applyBorder="1" applyAlignment="1">
      <alignment vertical="center"/>
    </xf>
    <xf numFmtId="4" fontId="24" fillId="0" borderId="1" xfId="0" applyNumberFormat="1" applyFont="1" applyBorder="1" applyAlignment="1" quotePrefix="1">
      <alignment horizontal="right" vertical="center"/>
    </xf>
    <xf numFmtId="4" fontId="24" fillId="0" borderId="1" xfId="0" applyNumberFormat="1" applyFont="1" applyBorder="1" applyAlignment="1" quotePrefix="1">
      <alignment horizontal="center" vertical="top"/>
    </xf>
    <xf numFmtId="4" fontId="24" fillId="0" borderId="18" xfId="0" applyNumberFormat="1" applyFont="1" applyBorder="1" applyAlignment="1" quotePrefix="1">
      <alignment horizontal="right" vertical="top"/>
    </xf>
    <xf numFmtId="0" fontId="0" fillId="0" borderId="32" xfId="0" applyBorder="1" applyAlignment="1">
      <alignment/>
    </xf>
    <xf numFmtId="4" fontId="24" fillId="0" borderId="23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4" fontId="0" fillId="0" borderId="4" xfId="0" applyNumberFormat="1" applyBorder="1" applyAlignment="1" quotePrefix="1">
      <alignment horizontal="right"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4" fontId="0" fillId="0" borderId="29" xfId="0" applyNumberFormat="1" applyBorder="1" applyAlignment="1">
      <alignment/>
    </xf>
    <xf numFmtId="4" fontId="0" fillId="0" borderId="35" xfId="0" applyNumberFormat="1" applyBorder="1" applyAlignment="1">
      <alignment/>
    </xf>
    <xf numFmtId="1" fontId="28" fillId="0" borderId="1" xfId="0" applyNumberFormat="1" applyFont="1" applyBorder="1" applyAlignment="1">
      <alignment horizontal="right" vertical="top"/>
    </xf>
    <xf numFmtId="0" fontId="28" fillId="0" borderId="1" xfId="0" applyFont="1" applyFill="1" applyBorder="1" applyAlignment="1">
      <alignment horizontal="right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28" fillId="0" borderId="13" xfId="0" applyFont="1" applyFill="1" applyBorder="1" applyAlignment="1">
      <alignment/>
    </xf>
    <xf numFmtId="0" fontId="28" fillId="0" borderId="14" xfId="0" applyFont="1" applyFill="1" applyBorder="1" applyAlignment="1">
      <alignment vertical="top" wrapText="1"/>
    </xf>
    <xf numFmtId="4" fontId="29" fillId="0" borderId="1" xfId="0" applyNumberFormat="1" applyFont="1" applyFill="1" applyBorder="1" applyAlignment="1">
      <alignment vertical="top"/>
    </xf>
    <xf numFmtId="0" fontId="0" fillId="0" borderId="13" xfId="0" applyBorder="1" applyAlignment="1">
      <alignment vertical="top" wrapText="1"/>
    </xf>
    <xf numFmtId="4" fontId="6" fillId="0" borderId="1" xfId="0" applyNumberFormat="1" applyFont="1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24" fillId="0" borderId="3" xfId="0" applyFont="1" applyBorder="1" applyAlignment="1">
      <alignment vertical="top" wrapText="1"/>
    </xf>
    <xf numFmtId="0" fontId="9" fillId="9" borderId="1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/>
    </xf>
    <xf numFmtId="0" fontId="9" fillId="9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4" fontId="6" fillId="0" borderId="5" xfId="0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4" fontId="6" fillId="0" borderId="2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>
      <alignment horizontal="left"/>
    </xf>
    <xf numFmtId="4" fontId="6" fillId="0" borderId="1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left"/>
    </xf>
    <xf numFmtId="4" fontId="9" fillId="0" borderId="5" xfId="0" applyNumberFormat="1" applyFont="1" applyFill="1" applyBorder="1" applyAlignment="1">
      <alignment horizontal="right"/>
    </xf>
    <xf numFmtId="0" fontId="9" fillId="0" borderId="5" xfId="0" applyFont="1" applyFill="1" applyBorder="1" applyAlignment="1" quotePrefix="1">
      <alignment horizontal="left"/>
    </xf>
    <xf numFmtId="0" fontId="9" fillId="0" borderId="5" xfId="0" applyFont="1" applyFill="1" applyBorder="1" applyAlignment="1">
      <alignment wrapText="1"/>
    </xf>
    <xf numFmtId="0" fontId="9" fillId="0" borderId="0" xfId="0" applyFont="1" applyFill="1" applyBorder="1" applyAlignment="1">
      <alignment horizontal="right"/>
    </xf>
    <xf numFmtId="0" fontId="24" fillId="0" borderId="0" xfId="0" applyFont="1" applyAlignment="1">
      <alignment/>
    </xf>
    <xf numFmtId="0" fontId="24" fillId="0" borderId="14" xfId="0" applyFont="1" applyBorder="1" applyAlignment="1">
      <alignment vertical="top" wrapText="1"/>
    </xf>
    <xf numFmtId="4" fontId="34" fillId="2" borderId="43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4" fontId="28" fillId="0" borderId="4" xfId="0" applyNumberFormat="1" applyFont="1" applyBorder="1" applyAlignment="1">
      <alignment/>
    </xf>
    <xf numFmtId="0" fontId="9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4" fillId="0" borderId="41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right" vertical="center"/>
    </xf>
    <xf numFmtId="0" fontId="25" fillId="8" borderId="45" xfId="0" applyFont="1" applyFill="1" applyBorder="1" applyAlignment="1">
      <alignment horizontal="center" vertical="center"/>
    </xf>
    <xf numFmtId="0" fontId="25" fillId="8" borderId="46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" fontId="8" fillId="4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4" fontId="13" fillId="0" borderId="1" xfId="0" applyNumberFormat="1" applyFont="1" applyBorder="1" applyAlignment="1">
      <alignment horizontal="right" vertical="center"/>
    </xf>
    <xf numFmtId="4" fontId="13" fillId="0" borderId="2" xfId="0" applyNumberFormat="1" applyFont="1" applyBorder="1" applyAlignment="1">
      <alignment horizontal="right" vertical="center"/>
    </xf>
    <xf numFmtId="4" fontId="13" fillId="4" borderId="1" xfId="0" applyNumberFormat="1" applyFont="1" applyFill="1" applyBorder="1" applyAlignment="1" applyProtection="1">
      <alignment horizontal="right" vertical="center"/>
      <protection locked="0"/>
    </xf>
    <xf numFmtId="4" fontId="13" fillId="4" borderId="5" xfId="0" applyNumberFormat="1" applyFont="1" applyFill="1" applyBorder="1" applyAlignment="1" applyProtection="1">
      <alignment horizontal="right" vertical="center"/>
      <protection locked="0"/>
    </xf>
    <xf numFmtId="4" fontId="13" fillId="4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8" fillId="4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" fontId="28" fillId="0" borderId="5" xfId="0" applyNumberFormat="1" applyFont="1" applyBorder="1" applyAlignment="1">
      <alignment horizontal="right" vertical="top"/>
    </xf>
    <xf numFmtId="1" fontId="28" fillId="0" borderId="22" xfId="0" applyNumberFormat="1" applyFont="1" applyBorder="1" applyAlignment="1">
      <alignment horizontal="right" vertical="top"/>
    </xf>
    <xf numFmtId="1" fontId="28" fillId="0" borderId="30" xfId="0" applyNumberFormat="1" applyFont="1" applyBorder="1" applyAlignment="1">
      <alignment horizontal="right" vertical="top"/>
    </xf>
    <xf numFmtId="1" fontId="28" fillId="0" borderId="31" xfId="0" applyNumberFormat="1" applyFont="1" applyBorder="1" applyAlignment="1">
      <alignment horizontal="right" vertical="top"/>
    </xf>
    <xf numFmtId="0" fontId="28" fillId="5" borderId="1" xfId="0" applyFont="1" applyFill="1" applyBorder="1" applyAlignment="1">
      <alignment horizontal="center" vertical="center"/>
    </xf>
    <xf numFmtId="0" fontId="28" fillId="5" borderId="16" xfId="0" applyFont="1" applyFill="1" applyBorder="1" applyAlignment="1">
      <alignment horizontal="center" vertical="center"/>
    </xf>
    <xf numFmtId="0" fontId="28" fillId="5" borderId="47" xfId="0" applyFont="1" applyFill="1" applyBorder="1" applyAlignment="1">
      <alignment horizontal="center" vertical="center"/>
    </xf>
    <xf numFmtId="0" fontId="28" fillId="5" borderId="48" xfId="0" applyFont="1" applyFill="1" applyBorder="1" applyAlignment="1">
      <alignment horizontal="center" vertical="center"/>
    </xf>
    <xf numFmtId="0" fontId="28" fillId="5" borderId="49" xfId="0" applyFont="1" applyFill="1" applyBorder="1" applyAlignment="1">
      <alignment horizontal="center" vertical="center"/>
    </xf>
    <xf numFmtId="2" fontId="28" fillId="5" borderId="47" xfId="0" applyNumberFormat="1" applyFont="1" applyFill="1" applyBorder="1" applyAlignment="1">
      <alignment horizontal="center" vertical="center"/>
    </xf>
    <xf numFmtId="2" fontId="28" fillId="5" borderId="48" xfId="0" applyNumberFormat="1" applyFont="1" applyFill="1" applyBorder="1" applyAlignment="1">
      <alignment horizontal="center" vertical="center"/>
    </xf>
    <xf numFmtId="2" fontId="28" fillId="5" borderId="49" xfId="0" applyNumberFormat="1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 wrapText="1"/>
    </xf>
    <xf numFmtId="0" fontId="28" fillId="5" borderId="9" xfId="0" applyFont="1" applyFill="1" applyBorder="1" applyAlignment="1">
      <alignment horizontal="center" vertical="center" wrapText="1"/>
    </xf>
    <xf numFmtId="0" fontId="28" fillId="5" borderId="34" xfId="0" applyFont="1" applyFill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right" vertical="top"/>
    </xf>
    <xf numFmtId="1" fontId="28" fillId="0" borderId="2" xfId="0" applyNumberFormat="1" applyFont="1" applyBorder="1" applyAlignment="1">
      <alignment horizontal="right" vertical="top"/>
    </xf>
    <xf numFmtId="0" fontId="28" fillId="0" borderId="5" xfId="0" applyFont="1" applyFill="1" applyBorder="1" applyAlignment="1">
      <alignment horizontal="right" vertical="top"/>
    </xf>
    <xf numFmtId="0" fontId="28" fillId="0" borderId="2" xfId="0" applyFont="1" applyFill="1" applyBorder="1" applyAlignment="1">
      <alignment horizontal="right" vertical="top"/>
    </xf>
    <xf numFmtId="0" fontId="28" fillId="0" borderId="1" xfId="0" applyFont="1" applyFill="1" applyBorder="1" applyAlignment="1">
      <alignment horizontal="right" vertical="top"/>
    </xf>
    <xf numFmtId="0" fontId="5" fillId="0" borderId="0" xfId="0" applyFont="1" applyAlignment="1">
      <alignment horizontal="left"/>
    </xf>
    <xf numFmtId="0" fontId="7" fillId="5" borderId="50" xfId="0" applyFont="1" applyFill="1" applyBorder="1" applyAlignment="1">
      <alignment horizontal="center" vertical="center"/>
    </xf>
    <xf numFmtId="0" fontId="7" fillId="5" borderId="51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7" fillId="5" borderId="50" xfId="0" applyFont="1" applyFill="1" applyBorder="1" applyAlignment="1">
      <alignment horizontal="center" vertical="center" wrapText="1"/>
    </xf>
    <xf numFmtId="0" fontId="7" fillId="5" borderId="51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28" fillId="5" borderId="11" xfId="0" applyFont="1" applyFill="1" applyBorder="1" applyAlignment="1">
      <alignment horizontal="center"/>
    </xf>
    <xf numFmtId="0" fontId="28" fillId="5" borderId="15" xfId="0" applyFont="1" applyFill="1" applyBorder="1" applyAlignment="1">
      <alignment horizontal="center"/>
    </xf>
    <xf numFmtId="0" fontId="7" fillId="5" borderId="5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5" borderId="53" xfId="0" applyFill="1" applyBorder="1" applyAlignment="1">
      <alignment horizontal="center" vertical="center" wrapText="1"/>
    </xf>
    <xf numFmtId="0" fontId="0" fillId="5" borderId="54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right" vertical="top"/>
    </xf>
    <xf numFmtId="4" fontId="24" fillId="0" borderId="5" xfId="0" applyNumberFormat="1" applyFon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4" fontId="24" fillId="0" borderId="1" xfId="0" applyNumberFormat="1" applyFont="1" applyBorder="1" applyAlignment="1" quotePrefix="1">
      <alignment horizontal="center" vertical="center"/>
    </xf>
    <xf numFmtId="4" fontId="24" fillId="0" borderId="5" xfId="0" applyNumberFormat="1" applyFont="1" applyBorder="1" applyAlignment="1" quotePrefix="1">
      <alignment horizontal="center" vertical="center"/>
    </xf>
    <xf numFmtId="4" fontId="24" fillId="0" borderId="18" xfId="0" applyNumberFormat="1" applyFont="1" applyBorder="1" applyAlignment="1" quotePrefix="1">
      <alignment horizontal="center" vertical="center"/>
    </xf>
    <xf numFmtId="4" fontId="24" fillId="0" borderId="41" xfId="0" applyNumberFormat="1" applyFont="1" applyBorder="1" applyAlignment="1" quotePrefix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34" fillId="2" borderId="55" xfId="0" applyFont="1" applyFill="1" applyBorder="1" applyAlignment="1">
      <alignment horizontal="center" vertical="center"/>
    </xf>
    <xf numFmtId="0" fontId="34" fillId="2" borderId="56" xfId="0" applyFont="1" applyFill="1" applyBorder="1" applyAlignment="1">
      <alignment horizontal="center" vertical="center"/>
    </xf>
    <xf numFmtId="0" fontId="34" fillId="2" borderId="36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5" borderId="53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30" xfId="0" applyFont="1" applyFill="1" applyBorder="1" applyAlignment="1">
      <alignment horizontal="center" vertical="top"/>
    </xf>
    <xf numFmtId="0" fontId="0" fillId="0" borderId="22" xfId="0" applyFont="1" applyFill="1" applyBorder="1" applyAlignment="1">
      <alignment horizontal="center" vertical="top"/>
    </xf>
    <xf numFmtId="0" fontId="0" fillId="0" borderId="31" xfId="0" applyFont="1" applyFill="1" applyBorder="1" applyAlignment="1">
      <alignment horizontal="center" vertical="top"/>
    </xf>
    <xf numFmtId="0" fontId="27" fillId="0" borderId="6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5" borderId="57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49" fontId="29" fillId="5" borderId="11" xfId="0" applyNumberFormat="1" applyFont="1" applyFill="1" applyBorder="1" applyAlignment="1">
      <alignment horizontal="center"/>
    </xf>
    <xf numFmtId="49" fontId="29" fillId="5" borderId="12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29" fillId="5" borderId="1" xfId="0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vertical="center"/>
    </xf>
    <xf numFmtId="4" fontId="8" fillId="0" borderId="5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0" borderId="14" xfId="0" applyNumberFormat="1" applyFont="1" applyFill="1" applyBorder="1" applyAlignment="1" quotePrefix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/>
    </xf>
    <xf numFmtId="4" fontId="9" fillId="5" borderId="4" xfId="0" applyNumberFormat="1" applyFont="1" applyFill="1" applyBorder="1" applyAlignment="1">
      <alignment horizontal="center"/>
    </xf>
    <xf numFmtId="4" fontId="9" fillId="5" borderId="13" xfId="0" applyNumberFormat="1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top" wrapText="1"/>
    </xf>
    <xf numFmtId="0" fontId="9" fillId="5" borderId="5" xfId="0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 vertical="top" wrapText="1"/>
    </xf>
    <xf numFmtId="0" fontId="24" fillId="5" borderId="58" xfId="0" applyFont="1" applyFill="1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0" fillId="5" borderId="59" xfId="0" applyFill="1" applyBorder="1" applyAlignment="1">
      <alignment horizontal="center" vertical="center"/>
    </xf>
    <xf numFmtId="4" fontId="24" fillId="0" borderId="55" xfId="0" applyNumberFormat="1" applyFont="1" applyBorder="1" applyAlignment="1">
      <alignment horizontal="center" vertical="center"/>
    </xf>
    <xf numFmtId="4" fontId="24" fillId="0" borderId="56" xfId="0" applyNumberFormat="1" applyFont="1" applyBorder="1" applyAlignment="1">
      <alignment horizontal="center" vertical="center"/>
    </xf>
    <xf numFmtId="4" fontId="24" fillId="0" borderId="36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5" borderId="6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45"/>
          <c:y val="0.228"/>
          <c:w val="0.5845"/>
          <c:h val="0.56775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explosion val="22"/>
            <c:spPr>
              <a:solidFill>
                <a:srgbClr val="00FF00"/>
              </a:solidFill>
            </c:spPr>
          </c:dPt>
          <c:dPt>
            <c:idx val="2"/>
            <c:explosion val="26"/>
            <c:spPr>
              <a:solidFill>
                <a:srgbClr val="FFFF00"/>
              </a:solidFill>
            </c:spPr>
          </c:dPt>
          <c:dPt>
            <c:idx val="3"/>
            <c:explosion val="19"/>
            <c:spPr>
              <a:solidFill>
                <a:srgbClr val="FF00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'Zał Nr 2a'!$F$19:$F$22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25"/>
          <c:y val="0.874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219075</xdr:colOff>
      <xdr:row>1</xdr:row>
      <xdr:rowOff>57150</xdr:rowOff>
    </xdr:from>
    <xdr:to>
      <xdr:col>1</xdr:col>
      <xdr:colOff>142875</xdr:colOff>
      <xdr:row>7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219075" y="209550"/>
          <a:ext cx="981075" cy="1038225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66675</xdr:colOff>
      <xdr:row>0</xdr:row>
      <xdr:rowOff>76200</xdr:rowOff>
    </xdr:from>
    <xdr:to>
      <xdr:col>2</xdr:col>
      <xdr:colOff>409575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676275" y="76200"/>
          <a:ext cx="952500" cy="1028700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0</xdr:row>
      <xdr:rowOff>47625</xdr:rowOff>
    </xdr:from>
    <xdr:to>
      <xdr:col>2</xdr:col>
      <xdr:colOff>676275</xdr:colOff>
      <xdr:row>7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104900" y="47625"/>
          <a:ext cx="971550" cy="1038225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19050</xdr:rowOff>
    </xdr:from>
    <xdr:to>
      <xdr:col>1</xdr:col>
      <xdr:colOff>752475</xdr:colOff>
      <xdr:row>6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47625" y="19050"/>
          <a:ext cx="962025" cy="1038225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19050</xdr:rowOff>
    </xdr:from>
    <xdr:to>
      <xdr:col>1</xdr:col>
      <xdr:colOff>304800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47625" y="19050"/>
          <a:ext cx="981075" cy="1038225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19050</xdr:rowOff>
    </xdr:from>
    <xdr:to>
      <xdr:col>2</xdr:col>
      <xdr:colOff>247650</xdr:colOff>
      <xdr:row>6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47625" y="19050"/>
          <a:ext cx="981075" cy="1038225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19050</xdr:rowOff>
    </xdr:from>
    <xdr:to>
      <xdr:col>2</xdr:col>
      <xdr:colOff>152400</xdr:colOff>
      <xdr:row>6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47625" y="19050"/>
          <a:ext cx="971550" cy="1038225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19050</xdr:rowOff>
    </xdr:from>
    <xdr:to>
      <xdr:col>2</xdr:col>
      <xdr:colOff>152400</xdr:colOff>
      <xdr:row>6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47625" y="19050"/>
          <a:ext cx="971550" cy="1038225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0</xdr:col>
      <xdr:colOff>1028700</xdr:colOff>
      <xdr:row>6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47625" y="28575"/>
          <a:ext cx="981075" cy="1009650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0</xdr:rowOff>
    </xdr:from>
    <xdr:to>
      <xdr:col>1</xdr:col>
      <xdr:colOff>304800</xdr:colOff>
      <xdr:row>6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47625" y="0"/>
          <a:ext cx="981075" cy="1038225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66675</xdr:colOff>
      <xdr:row>0</xdr:row>
      <xdr:rowOff>76200</xdr:rowOff>
    </xdr:from>
    <xdr:to>
      <xdr:col>2</xdr:col>
      <xdr:colOff>409575</xdr:colOff>
      <xdr:row>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676275" y="76200"/>
          <a:ext cx="952500" cy="1038225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47625</xdr:rowOff>
    </xdr:from>
    <xdr:to>
      <xdr:col>1</xdr:col>
      <xdr:colOff>247650</xdr:colOff>
      <xdr:row>6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23825" y="47625"/>
          <a:ext cx="981075" cy="1038225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38100</xdr:rowOff>
    </xdr:from>
    <xdr:to>
      <xdr:col>1</xdr:col>
      <xdr:colOff>628650</xdr:colOff>
      <xdr:row>6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47625" y="38100"/>
          <a:ext cx="971550" cy="1047750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57150</xdr:rowOff>
    </xdr:from>
    <xdr:to>
      <xdr:col>1</xdr:col>
      <xdr:colOff>990600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200025" y="57150"/>
          <a:ext cx="981075" cy="1038225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57150</xdr:colOff>
      <xdr:row>32</xdr:row>
      <xdr:rowOff>19050</xdr:rowOff>
    </xdr:from>
    <xdr:to>
      <xdr:col>3</xdr:col>
      <xdr:colOff>819150</xdr:colOff>
      <xdr:row>50</xdr:row>
      <xdr:rowOff>19050</xdr:rowOff>
    </xdr:to>
    <xdr:graphicFrame>
      <xdr:nvGraphicFramePr>
        <xdr:cNvPr id="4" name="Chart 5"/>
        <xdr:cNvGraphicFramePr/>
      </xdr:nvGraphicFramePr>
      <xdr:xfrm>
        <a:off x="247650" y="5095875"/>
        <a:ext cx="62103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76200</xdr:colOff>
      <xdr:row>0</xdr:row>
      <xdr:rowOff>28575</xdr:rowOff>
    </xdr:from>
    <xdr:to>
      <xdr:col>2</xdr:col>
      <xdr:colOff>504825</xdr:colOff>
      <xdr:row>7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685800" y="28575"/>
          <a:ext cx="971550" cy="1066800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390525</xdr:colOff>
      <xdr:row>1</xdr:row>
      <xdr:rowOff>19050</xdr:rowOff>
    </xdr:from>
    <xdr:to>
      <xdr:col>1</xdr:col>
      <xdr:colOff>323850</xdr:colOff>
      <xdr:row>7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390525" y="171450"/>
          <a:ext cx="990600" cy="1038225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76200</xdr:rowOff>
    </xdr:from>
    <xdr:to>
      <xdr:col>0</xdr:col>
      <xdr:colOff>1047750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57150" y="76200"/>
          <a:ext cx="990600" cy="1038225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19050</xdr:rowOff>
    </xdr:from>
    <xdr:to>
      <xdr:col>2</xdr:col>
      <xdr:colOff>180975</xdr:colOff>
      <xdr:row>6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47625" y="19050"/>
          <a:ext cx="981075" cy="1038225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19050</xdr:rowOff>
    </xdr:from>
    <xdr:to>
      <xdr:col>2</xdr:col>
      <xdr:colOff>180975</xdr:colOff>
      <xdr:row>6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47625" y="19050"/>
          <a:ext cx="981075" cy="1038225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2</xdr:col>
      <xdr:colOff>76200</xdr:colOff>
      <xdr:row>6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47625" y="28575"/>
          <a:ext cx="981075" cy="1038225"/>
          <a:chOff x="1304" y="1203"/>
          <a:chExt cx="1321" cy="16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04" y="1418"/>
            <a:ext cx="1321" cy="14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6"/>
  <sheetViews>
    <sheetView workbookViewId="0" topLeftCell="A9">
      <selection activeCell="D4" sqref="D4:E4"/>
    </sheetView>
  </sheetViews>
  <sheetFormatPr defaultColWidth="9.140625" defaultRowHeight="12"/>
  <cols>
    <col min="1" max="1" width="15.8515625" style="2" customWidth="1"/>
    <col min="2" max="2" width="6.8515625" style="2" customWidth="1"/>
    <col min="3" max="3" width="58.8515625" style="2" customWidth="1"/>
    <col min="4" max="4" width="22.8515625" style="2" customWidth="1"/>
    <col min="5" max="5" width="9.28125" style="2" customWidth="1"/>
    <col min="6" max="6" width="11.7109375" style="2" bestFit="1" customWidth="1"/>
    <col min="7" max="16384" width="9.28125" style="2" customWidth="1"/>
  </cols>
  <sheetData>
    <row r="1" spans="1:5" ht="12">
      <c r="A1" s="59"/>
      <c r="B1" s="1"/>
      <c r="C1" s="1"/>
      <c r="D1" s="71" t="s">
        <v>42</v>
      </c>
      <c r="E1" s="1"/>
    </row>
    <row r="2" spans="4:5" ht="12">
      <c r="D2" s="726" t="s">
        <v>655</v>
      </c>
      <c r="E2" s="726"/>
    </row>
    <row r="3" ht="12">
      <c r="D3" s="24" t="s">
        <v>43</v>
      </c>
    </row>
    <row r="4" spans="3:5" ht="12.75">
      <c r="C4" s="4"/>
      <c r="D4" s="727" t="s">
        <v>656</v>
      </c>
      <c r="E4" s="727"/>
    </row>
    <row r="5" spans="3:4" ht="12.75">
      <c r="C5" s="4"/>
      <c r="D5" s="5"/>
    </row>
    <row r="6" spans="3:4" ht="12.75">
      <c r="C6" s="4"/>
      <c r="D6" s="5"/>
    </row>
    <row r="7" spans="3:4" ht="12.75">
      <c r="C7" s="4"/>
      <c r="D7" s="5"/>
    </row>
    <row r="8" spans="3:4" ht="12.75">
      <c r="C8" s="4"/>
      <c r="D8" s="5"/>
    </row>
    <row r="11" spans="1:5" ht="12.75">
      <c r="A11" s="733" t="s">
        <v>416</v>
      </c>
      <c r="B11" s="733"/>
      <c r="C11" s="733"/>
      <c r="D11" s="733"/>
      <c r="E11" s="733"/>
    </row>
    <row r="12" spans="1:5" ht="12.75">
      <c r="A12" s="733" t="s">
        <v>531</v>
      </c>
      <c r="B12" s="733"/>
      <c r="C12" s="733"/>
      <c r="D12" s="733"/>
      <c r="E12" s="733"/>
    </row>
    <row r="13" spans="1:5" ht="12.75">
      <c r="A13" s="733" t="s">
        <v>44</v>
      </c>
      <c r="B13" s="733"/>
      <c r="C13" s="733"/>
      <c r="D13" s="733"/>
      <c r="E13" s="733"/>
    </row>
    <row r="14" spans="1:5" ht="12.75">
      <c r="A14" s="40"/>
      <c r="B14" s="40"/>
      <c r="C14" s="40"/>
      <c r="D14" s="40"/>
      <c r="E14" s="40"/>
    </row>
    <row r="15" spans="1:5" ht="12.75">
      <c r="A15" s="40"/>
      <c r="B15" s="40"/>
      <c r="C15" s="40"/>
      <c r="D15" s="40"/>
      <c r="E15" s="40"/>
    </row>
    <row r="16" spans="1:5" ht="12.75">
      <c r="A16" s="40"/>
      <c r="B16" s="40"/>
      <c r="C16" s="40"/>
      <c r="D16" s="40"/>
      <c r="E16" s="40"/>
    </row>
    <row r="17" spans="1:5" ht="12.75">
      <c r="A17" s="40"/>
      <c r="B17" s="40"/>
      <c r="C17" s="40"/>
      <c r="D17" s="40"/>
      <c r="E17" s="40"/>
    </row>
    <row r="18" spans="1:5" ht="12.75">
      <c r="A18" s="40"/>
      <c r="B18" s="40"/>
      <c r="C18" s="40"/>
      <c r="D18" s="40"/>
      <c r="E18" s="40"/>
    </row>
    <row r="21" spans="1:4" ht="12">
      <c r="A21" s="72"/>
      <c r="B21" s="734" t="s">
        <v>45</v>
      </c>
      <c r="C21" s="734" t="s">
        <v>46</v>
      </c>
      <c r="D21" s="6" t="s">
        <v>47</v>
      </c>
    </row>
    <row r="22" spans="2:4" ht="12">
      <c r="B22" s="735"/>
      <c r="C22" s="735"/>
      <c r="D22" s="7" t="s">
        <v>136</v>
      </c>
    </row>
    <row r="23" spans="2:4" ht="15.75" customHeight="1">
      <c r="B23" s="62">
        <v>700</v>
      </c>
      <c r="C23" s="63" t="s">
        <v>12</v>
      </c>
      <c r="D23" s="64">
        <v>7253000</v>
      </c>
    </row>
    <row r="24" spans="2:4" ht="15.75">
      <c r="B24" s="62">
        <v>710</v>
      </c>
      <c r="C24" s="63" t="s">
        <v>178</v>
      </c>
      <c r="D24" s="64">
        <v>90000</v>
      </c>
    </row>
    <row r="25" spans="2:4" ht="15.75" customHeight="1">
      <c r="B25" s="217">
        <v>750</v>
      </c>
      <c r="C25" s="217" t="s">
        <v>141</v>
      </c>
      <c r="D25" s="64">
        <v>200000</v>
      </c>
    </row>
    <row r="26" spans="2:4" ht="15.75" customHeight="1">
      <c r="B26" s="67">
        <v>751</v>
      </c>
      <c r="C26" s="67" t="s">
        <v>195</v>
      </c>
      <c r="D26" s="728">
        <v>3610</v>
      </c>
    </row>
    <row r="27" spans="2:4" ht="15.75" customHeight="1">
      <c r="B27" s="67"/>
      <c r="C27" s="67" t="s">
        <v>147</v>
      </c>
      <c r="D27" s="729"/>
    </row>
    <row r="28" spans="2:5" ht="15.75">
      <c r="B28" s="217">
        <v>754</v>
      </c>
      <c r="C28" s="217" t="s">
        <v>148</v>
      </c>
      <c r="D28" s="256">
        <v>12000</v>
      </c>
      <c r="E28" s="12"/>
    </row>
    <row r="29" spans="2:5" ht="15.75" customHeight="1">
      <c r="B29" s="73">
        <v>756</v>
      </c>
      <c r="C29" s="67" t="s">
        <v>142</v>
      </c>
      <c r="D29" s="730">
        <v>11781855</v>
      </c>
      <c r="E29" s="12"/>
    </row>
    <row r="30" spans="2:5" ht="15.75" customHeight="1">
      <c r="B30" s="73"/>
      <c r="C30" s="67" t="s">
        <v>397</v>
      </c>
      <c r="D30" s="731"/>
      <c r="E30" s="12"/>
    </row>
    <row r="31" spans="2:5" ht="15.75" customHeight="1">
      <c r="B31" s="69"/>
      <c r="C31" s="69" t="s">
        <v>484</v>
      </c>
      <c r="D31" s="732"/>
      <c r="E31" s="12"/>
    </row>
    <row r="32" spans="2:4" ht="15.75">
      <c r="B32" s="67">
        <v>758</v>
      </c>
      <c r="C32" s="67" t="s">
        <v>4</v>
      </c>
      <c r="D32" s="66">
        <v>12274873</v>
      </c>
    </row>
    <row r="33" spans="2:4" ht="15.75">
      <c r="B33" s="217">
        <v>801</v>
      </c>
      <c r="C33" s="217" t="s">
        <v>1</v>
      </c>
      <c r="D33" s="262">
        <v>38800</v>
      </c>
    </row>
    <row r="34" spans="2:4" ht="15.75">
      <c r="B34" s="65">
        <v>851</v>
      </c>
      <c r="C34" s="65" t="s">
        <v>2</v>
      </c>
      <c r="D34" s="68">
        <v>402420</v>
      </c>
    </row>
    <row r="35" spans="2:6" ht="15.75">
      <c r="B35" s="217">
        <v>852</v>
      </c>
      <c r="C35" s="217" t="s">
        <v>398</v>
      </c>
      <c r="D35" s="262">
        <v>1093000</v>
      </c>
      <c r="F35" s="10"/>
    </row>
    <row r="36" spans="2:6" ht="15.75">
      <c r="B36" s="217">
        <v>900</v>
      </c>
      <c r="C36" s="217" t="s">
        <v>483</v>
      </c>
      <c r="D36" s="262">
        <v>6622690</v>
      </c>
      <c r="F36" s="10"/>
    </row>
    <row r="37" spans="2:4" ht="15.75">
      <c r="B37" s="69">
        <v>926</v>
      </c>
      <c r="C37" s="67" t="s">
        <v>283</v>
      </c>
      <c r="D37" s="66">
        <v>880000</v>
      </c>
    </row>
    <row r="38" spans="3:4" ht="15.75">
      <c r="C38" s="9" t="s">
        <v>5</v>
      </c>
      <c r="D38" s="70">
        <f>SUM(D23:D37)</f>
        <v>40652248</v>
      </c>
    </row>
    <row r="39" ht="11.25">
      <c r="D39" s="10"/>
    </row>
    <row r="40" ht="11.25">
      <c r="D40" s="10"/>
    </row>
    <row r="41" spans="2:4" ht="11.25">
      <c r="B41" s="3"/>
      <c r="C41" s="3"/>
      <c r="D41" s="257"/>
    </row>
    <row r="42" spans="2:4" ht="11.25">
      <c r="B42" s="3"/>
      <c r="C42" s="3"/>
      <c r="D42" s="3"/>
    </row>
    <row r="43" spans="2:4" ht="11.25">
      <c r="B43" s="3"/>
      <c r="C43" s="3"/>
      <c r="D43" s="3"/>
    </row>
    <row r="44" spans="2:4" ht="11.25">
      <c r="B44" s="3"/>
      <c r="C44" s="3"/>
      <c r="D44" s="3"/>
    </row>
    <row r="45" spans="2:4" ht="11.25">
      <c r="B45" s="3"/>
      <c r="C45" s="3"/>
      <c r="D45" s="3"/>
    </row>
    <row r="46" spans="2:4" ht="11.25">
      <c r="B46" s="3"/>
      <c r="C46" s="3"/>
      <c r="D46" s="3"/>
    </row>
    <row r="47" spans="2:4" ht="11.25">
      <c r="B47" s="3"/>
      <c r="C47" s="3"/>
      <c r="D47" s="3"/>
    </row>
    <row r="48" spans="2:4" ht="11.25">
      <c r="B48" s="3"/>
      <c r="C48" s="3"/>
      <c r="D48" s="3"/>
    </row>
    <row r="49" spans="2:4" ht="11.25">
      <c r="B49" s="3"/>
      <c r="C49" s="3"/>
      <c r="D49" s="3"/>
    </row>
    <row r="50" spans="2:4" ht="11.25">
      <c r="B50" s="3"/>
      <c r="C50" s="3"/>
      <c r="D50" s="3"/>
    </row>
    <row r="51" spans="2:4" ht="11.25">
      <c r="B51" s="3"/>
      <c r="C51" s="3"/>
      <c r="D51" s="3"/>
    </row>
    <row r="52" spans="2:4" ht="11.25">
      <c r="B52" s="3"/>
      <c r="C52" s="3"/>
      <c r="D52" s="3"/>
    </row>
    <row r="53" spans="2:4" ht="11.25">
      <c r="B53" s="3"/>
      <c r="C53" s="3"/>
      <c r="D53" s="3"/>
    </row>
    <row r="54" spans="2:4" ht="11.25">
      <c r="B54" s="3"/>
      <c r="C54" s="3"/>
      <c r="D54" s="3"/>
    </row>
    <row r="55" spans="2:4" ht="11.25">
      <c r="B55" s="3"/>
      <c r="C55" s="3"/>
      <c r="D55" s="3"/>
    </row>
    <row r="56" spans="2:4" ht="11.25">
      <c r="B56" s="3"/>
      <c r="C56" s="3"/>
      <c r="D56" s="3"/>
    </row>
    <row r="57" spans="2:4" ht="11.25">
      <c r="B57" s="3"/>
      <c r="C57" s="3"/>
      <c r="D57" s="3"/>
    </row>
    <row r="58" spans="2:4" ht="11.25">
      <c r="B58" s="3"/>
      <c r="C58" s="3"/>
      <c r="D58" s="3"/>
    </row>
    <row r="59" spans="2:4" ht="11.25">
      <c r="B59" s="3"/>
      <c r="C59" s="3"/>
      <c r="D59" s="3"/>
    </row>
    <row r="60" spans="2:4" ht="11.25">
      <c r="B60" s="3"/>
      <c r="C60" s="3"/>
      <c r="D60" s="3"/>
    </row>
    <row r="61" spans="2:4" ht="11.25">
      <c r="B61" s="3"/>
      <c r="C61" s="3"/>
      <c r="D61" s="3"/>
    </row>
    <row r="62" spans="2:4" ht="11.25">
      <c r="B62" s="3"/>
      <c r="C62" s="3"/>
      <c r="D62" s="3"/>
    </row>
    <row r="63" spans="2:4" ht="11.25">
      <c r="B63" s="3"/>
      <c r="C63" s="3"/>
      <c r="D63" s="3"/>
    </row>
    <row r="64" spans="2:4" ht="11.25">
      <c r="B64" s="3"/>
      <c r="C64" s="3"/>
      <c r="D64" s="3"/>
    </row>
    <row r="65" spans="2:4" ht="11.25">
      <c r="B65" s="3"/>
      <c r="C65" s="3"/>
      <c r="D65" s="3"/>
    </row>
    <row r="66" spans="2:4" ht="11.25">
      <c r="B66" s="3"/>
      <c r="C66" s="3"/>
      <c r="D66" s="3"/>
    </row>
    <row r="67" spans="2:4" ht="11.25">
      <c r="B67" s="3"/>
      <c r="C67" s="3"/>
      <c r="D67" s="3"/>
    </row>
    <row r="68" spans="2:4" ht="11.25">
      <c r="B68" s="3"/>
      <c r="C68" s="3"/>
      <c r="D68" s="3"/>
    </row>
    <row r="69" spans="2:4" ht="11.25">
      <c r="B69" s="3"/>
      <c r="C69" s="3"/>
      <c r="D69" s="3"/>
    </row>
    <row r="70" spans="2:4" ht="11.25">
      <c r="B70" s="3"/>
      <c r="C70" s="3"/>
      <c r="D70" s="3"/>
    </row>
    <row r="71" spans="2:4" ht="11.25">
      <c r="B71" s="3"/>
      <c r="C71" s="3"/>
      <c r="D71" s="3"/>
    </row>
    <row r="72" spans="2:4" ht="11.25">
      <c r="B72" s="3"/>
      <c r="C72" s="3"/>
      <c r="D72" s="3"/>
    </row>
    <row r="73" spans="2:4" ht="11.25">
      <c r="B73" s="3"/>
      <c r="C73" s="3"/>
      <c r="D73" s="3"/>
    </row>
    <row r="74" spans="2:4" ht="11.25">
      <c r="B74" s="3"/>
      <c r="C74" s="3"/>
      <c r="D74" s="3"/>
    </row>
    <row r="75" spans="2:4" ht="11.25">
      <c r="B75" s="3"/>
      <c r="C75" s="3"/>
      <c r="D75" s="3"/>
    </row>
    <row r="76" spans="2:4" ht="11.25">
      <c r="B76" s="3"/>
      <c r="C76" s="3"/>
      <c r="D76" s="3"/>
    </row>
    <row r="77" spans="2:4" ht="11.25">
      <c r="B77" s="3"/>
      <c r="C77" s="3"/>
      <c r="D77" s="3"/>
    </row>
    <row r="78" spans="2:4" ht="11.25">
      <c r="B78" s="3"/>
      <c r="C78" s="3"/>
      <c r="D78" s="3"/>
    </row>
    <row r="79" spans="2:4" ht="11.25">
      <c r="B79" s="3"/>
      <c r="C79" s="3"/>
      <c r="D79" s="3"/>
    </row>
    <row r="80" spans="2:4" ht="11.25">
      <c r="B80" s="3"/>
      <c r="C80" s="3"/>
      <c r="D80" s="3"/>
    </row>
    <row r="81" spans="2:4" ht="11.25">
      <c r="B81" s="3"/>
      <c r="C81" s="3"/>
      <c r="D81" s="3"/>
    </row>
    <row r="82" spans="2:4" ht="11.25">
      <c r="B82" s="3"/>
      <c r="C82" s="3"/>
      <c r="D82" s="3"/>
    </row>
    <row r="83" spans="2:4" ht="11.25">
      <c r="B83" s="3"/>
      <c r="C83" s="3"/>
      <c r="D83" s="3"/>
    </row>
    <row r="84" spans="2:4" ht="11.25">
      <c r="B84" s="3"/>
      <c r="C84" s="3"/>
      <c r="D84" s="3"/>
    </row>
    <row r="85" spans="2:4" ht="11.25">
      <c r="B85" s="3"/>
      <c r="C85" s="3"/>
      <c r="D85" s="3"/>
    </row>
    <row r="86" spans="2:4" ht="11.25">
      <c r="B86" s="3"/>
      <c r="C86" s="3"/>
      <c r="D86" s="3"/>
    </row>
    <row r="87" spans="2:4" ht="11.25">
      <c r="B87" s="3"/>
      <c r="C87" s="3"/>
      <c r="D87" s="3"/>
    </row>
    <row r="88" spans="2:4" ht="11.25">
      <c r="B88" s="3"/>
      <c r="C88" s="3"/>
      <c r="D88" s="3"/>
    </row>
    <row r="89" spans="2:4" ht="11.25">
      <c r="B89" s="3"/>
      <c r="C89" s="3"/>
      <c r="D89" s="3"/>
    </row>
    <row r="90" spans="2:4" ht="11.25">
      <c r="B90" s="3"/>
      <c r="C90" s="3"/>
      <c r="D90" s="3"/>
    </row>
    <row r="91" spans="2:4" ht="11.25">
      <c r="B91" s="3"/>
      <c r="C91" s="3"/>
      <c r="D91" s="3"/>
    </row>
    <row r="92" spans="2:4" ht="11.25">
      <c r="B92" s="3"/>
      <c r="C92" s="3"/>
      <c r="D92" s="3"/>
    </row>
    <row r="93" spans="2:4" ht="11.25">
      <c r="B93" s="3"/>
      <c r="C93" s="3"/>
      <c r="D93" s="3"/>
    </row>
    <row r="94" spans="2:4" ht="11.25">
      <c r="B94" s="3"/>
      <c r="C94" s="3"/>
      <c r="D94" s="3"/>
    </row>
    <row r="95" spans="2:4" ht="11.25">
      <c r="B95" s="3"/>
      <c r="C95" s="3"/>
      <c r="D95" s="3"/>
    </row>
    <row r="96" spans="2:4" ht="11.25">
      <c r="B96" s="3"/>
      <c r="C96" s="3"/>
      <c r="D96" s="3"/>
    </row>
    <row r="97" spans="2:4" ht="11.25">
      <c r="B97" s="3"/>
      <c r="C97" s="3"/>
      <c r="D97" s="3"/>
    </row>
    <row r="98" spans="2:4" ht="11.25">
      <c r="B98" s="3"/>
      <c r="C98" s="3"/>
      <c r="D98" s="3"/>
    </row>
    <row r="99" spans="2:4" ht="11.25">
      <c r="B99" s="3"/>
      <c r="C99" s="3"/>
      <c r="D99" s="3"/>
    </row>
    <row r="100" spans="2:4" ht="11.25">
      <c r="B100" s="3"/>
      <c r="C100" s="3"/>
      <c r="D100" s="3"/>
    </row>
    <row r="101" spans="2:4" ht="11.25">
      <c r="B101" s="3"/>
      <c r="C101" s="3"/>
      <c r="D101" s="3"/>
    </row>
    <row r="102" spans="2:4" ht="11.25">
      <c r="B102" s="3"/>
      <c r="C102" s="3"/>
      <c r="D102" s="3"/>
    </row>
    <row r="103" spans="2:4" ht="11.25">
      <c r="B103" s="3"/>
      <c r="C103" s="3"/>
      <c r="D103" s="3"/>
    </row>
    <row r="104" spans="2:4" ht="11.25">
      <c r="B104" s="3"/>
      <c r="C104" s="3"/>
      <c r="D104" s="3"/>
    </row>
    <row r="105" spans="2:4" ht="11.25">
      <c r="B105" s="3"/>
      <c r="C105" s="3"/>
      <c r="D105" s="3"/>
    </row>
    <row r="106" spans="2:4" ht="11.25">
      <c r="B106" s="3"/>
      <c r="C106" s="3"/>
      <c r="D106" s="3"/>
    </row>
    <row r="107" spans="2:4" ht="11.25">
      <c r="B107" s="3"/>
      <c r="C107" s="3"/>
      <c r="D107" s="3"/>
    </row>
    <row r="108" spans="2:4" ht="11.25">
      <c r="B108" s="3"/>
      <c r="C108" s="3"/>
      <c r="D108" s="3"/>
    </row>
    <row r="109" spans="2:4" ht="11.25">
      <c r="B109" s="3"/>
      <c r="C109" s="3"/>
      <c r="D109" s="3"/>
    </row>
    <row r="110" spans="2:4" ht="11.25">
      <c r="B110" s="3"/>
      <c r="C110" s="3"/>
      <c r="D110" s="3"/>
    </row>
    <row r="111" spans="2:4" ht="11.25">
      <c r="B111" s="3"/>
      <c r="C111" s="3"/>
      <c r="D111" s="3"/>
    </row>
    <row r="112" spans="2:4" ht="11.25">
      <c r="B112" s="3"/>
      <c r="C112" s="3"/>
      <c r="D112" s="3"/>
    </row>
    <row r="113" spans="2:4" ht="11.25">
      <c r="B113" s="3"/>
      <c r="C113" s="3"/>
      <c r="D113" s="3"/>
    </row>
    <row r="114" spans="2:4" ht="11.25">
      <c r="B114" s="3"/>
      <c r="C114" s="3"/>
      <c r="D114" s="3"/>
    </row>
    <row r="115" spans="2:4" ht="11.25">
      <c r="B115" s="3"/>
      <c r="C115" s="3"/>
      <c r="D115" s="3"/>
    </row>
    <row r="116" spans="2:4" ht="11.25">
      <c r="B116" s="3"/>
      <c r="C116" s="3"/>
      <c r="D116" s="3"/>
    </row>
    <row r="117" spans="2:4" ht="11.25">
      <c r="B117" s="3"/>
      <c r="C117" s="3"/>
      <c r="D117" s="3"/>
    </row>
    <row r="118" spans="2:4" ht="11.25">
      <c r="B118" s="3"/>
      <c r="C118" s="3"/>
      <c r="D118" s="3"/>
    </row>
    <row r="119" spans="2:4" ht="11.25">
      <c r="B119" s="3"/>
      <c r="C119" s="3"/>
      <c r="D119" s="3"/>
    </row>
    <row r="120" spans="2:4" ht="11.25">
      <c r="B120" s="3"/>
      <c r="C120" s="3"/>
      <c r="D120" s="3"/>
    </row>
    <row r="121" spans="2:4" ht="11.25">
      <c r="B121" s="3"/>
      <c r="C121" s="3"/>
      <c r="D121" s="3"/>
    </row>
    <row r="122" spans="2:4" ht="11.25">
      <c r="B122" s="3"/>
      <c r="C122" s="3"/>
      <c r="D122" s="3"/>
    </row>
    <row r="123" spans="2:4" ht="11.25">
      <c r="B123" s="3"/>
      <c r="C123" s="3"/>
      <c r="D123" s="3"/>
    </row>
    <row r="124" spans="2:4" ht="11.25">
      <c r="B124" s="3"/>
      <c r="C124" s="3"/>
      <c r="D124" s="3"/>
    </row>
    <row r="125" spans="2:4" ht="11.25">
      <c r="B125" s="3"/>
      <c r="C125" s="3"/>
      <c r="D125" s="3"/>
    </row>
    <row r="126" spans="2:4" ht="11.25">
      <c r="B126" s="3"/>
      <c r="C126" s="3"/>
      <c r="D126" s="3"/>
    </row>
    <row r="127" spans="2:4" ht="11.25">
      <c r="B127" s="3"/>
      <c r="C127" s="3"/>
      <c r="D127" s="3"/>
    </row>
    <row r="128" spans="2:4" ht="11.25">
      <c r="B128" s="3"/>
      <c r="C128" s="3"/>
      <c r="D128" s="3"/>
    </row>
    <row r="129" spans="2:4" ht="11.25">
      <c r="B129" s="3"/>
      <c r="C129" s="3"/>
      <c r="D129" s="3"/>
    </row>
    <row r="130" spans="2:4" ht="11.25">
      <c r="B130" s="3"/>
      <c r="C130" s="3"/>
      <c r="D130" s="3"/>
    </row>
    <row r="131" spans="2:4" ht="11.25">
      <c r="B131" s="3"/>
      <c r="C131" s="3"/>
      <c r="D131" s="3"/>
    </row>
    <row r="132" spans="2:4" ht="11.25">
      <c r="B132" s="3"/>
      <c r="C132" s="3"/>
      <c r="D132" s="3"/>
    </row>
    <row r="133" spans="2:4" ht="11.25">
      <c r="B133" s="3"/>
      <c r="C133" s="3"/>
      <c r="D133" s="3"/>
    </row>
    <row r="134" spans="2:4" ht="11.25">
      <c r="B134" s="3"/>
      <c r="C134" s="3"/>
      <c r="D134" s="3"/>
    </row>
    <row r="135" spans="2:4" ht="11.25">
      <c r="B135" s="3"/>
      <c r="C135" s="3"/>
      <c r="D135" s="3"/>
    </row>
    <row r="136" spans="2:4" ht="11.25">
      <c r="B136" s="3"/>
      <c r="C136" s="3"/>
      <c r="D136" s="3"/>
    </row>
    <row r="137" spans="2:4" ht="11.25">
      <c r="B137" s="3"/>
      <c r="C137" s="3"/>
      <c r="D137" s="3"/>
    </row>
    <row r="138" spans="2:4" ht="11.25">
      <c r="B138" s="3"/>
      <c r="C138" s="3"/>
      <c r="D138" s="3"/>
    </row>
    <row r="139" spans="2:4" ht="11.25">
      <c r="B139" s="3"/>
      <c r="C139" s="3"/>
      <c r="D139" s="3"/>
    </row>
    <row r="140" spans="2:4" ht="11.25">
      <c r="B140" s="3"/>
      <c r="C140" s="3"/>
      <c r="D140" s="3"/>
    </row>
    <row r="141" spans="2:4" ht="11.25">
      <c r="B141" s="3"/>
      <c r="C141" s="3"/>
      <c r="D141" s="3"/>
    </row>
    <row r="142" spans="2:4" ht="11.25">
      <c r="B142" s="3"/>
      <c r="C142" s="3"/>
      <c r="D142" s="3"/>
    </row>
    <row r="143" spans="2:4" ht="11.25">
      <c r="B143" s="3"/>
      <c r="C143" s="3"/>
      <c r="D143" s="3"/>
    </row>
    <row r="144" spans="2:4" ht="11.25">
      <c r="B144" s="3"/>
      <c r="C144" s="3"/>
      <c r="D144" s="3"/>
    </row>
    <row r="145" spans="2:4" ht="11.25">
      <c r="B145" s="3"/>
      <c r="C145" s="3"/>
      <c r="D145" s="3"/>
    </row>
    <row r="146" spans="2:4" ht="11.25">
      <c r="B146" s="3"/>
      <c r="C146" s="3"/>
      <c r="D146" s="3"/>
    </row>
    <row r="147" spans="2:4" ht="11.25">
      <c r="B147" s="3"/>
      <c r="C147" s="3"/>
      <c r="D147" s="3"/>
    </row>
    <row r="148" spans="2:4" ht="11.25">
      <c r="B148" s="3"/>
      <c r="C148" s="3"/>
      <c r="D148" s="3"/>
    </row>
    <row r="149" spans="2:4" ht="11.25">
      <c r="B149" s="3"/>
      <c r="C149" s="3"/>
      <c r="D149" s="3"/>
    </row>
    <row r="150" spans="2:4" ht="11.25">
      <c r="B150" s="3"/>
      <c r="C150" s="3"/>
      <c r="D150" s="3"/>
    </row>
    <row r="151" spans="2:4" ht="11.25">
      <c r="B151" s="3"/>
      <c r="C151" s="3"/>
      <c r="D151" s="3"/>
    </row>
    <row r="152" spans="2:4" ht="11.25">
      <c r="B152" s="3"/>
      <c r="C152" s="3"/>
      <c r="D152" s="3"/>
    </row>
    <row r="153" spans="2:4" ht="11.25">
      <c r="B153" s="3"/>
      <c r="C153" s="3"/>
      <c r="D153" s="3"/>
    </row>
    <row r="154" spans="2:4" ht="11.25">
      <c r="B154" s="3"/>
      <c r="C154" s="3"/>
      <c r="D154" s="3"/>
    </row>
    <row r="155" spans="2:4" ht="11.25">
      <c r="B155" s="3"/>
      <c r="C155" s="3"/>
      <c r="D155" s="3"/>
    </row>
    <row r="156" spans="2:4" ht="11.25">
      <c r="B156" s="3"/>
      <c r="C156" s="3"/>
      <c r="D156" s="3"/>
    </row>
    <row r="157" spans="2:4" ht="11.25">
      <c r="B157" s="3"/>
      <c r="C157" s="3"/>
      <c r="D157" s="3"/>
    </row>
    <row r="158" spans="2:4" ht="11.25">
      <c r="B158" s="3"/>
      <c r="C158" s="3"/>
      <c r="D158" s="3"/>
    </row>
    <row r="159" spans="2:4" ht="11.25">
      <c r="B159" s="3"/>
      <c r="C159" s="3"/>
      <c r="D159" s="3"/>
    </row>
    <row r="160" spans="2:4" ht="11.25">
      <c r="B160" s="3"/>
      <c r="C160" s="3"/>
      <c r="D160" s="3"/>
    </row>
    <row r="161" spans="2:4" ht="11.25">
      <c r="B161" s="3"/>
      <c r="C161" s="3"/>
      <c r="D161" s="3"/>
    </row>
    <row r="162" spans="2:4" ht="11.25">
      <c r="B162" s="3"/>
      <c r="C162" s="3"/>
      <c r="D162" s="3"/>
    </row>
    <row r="163" spans="2:4" ht="11.25">
      <c r="B163" s="3"/>
      <c r="C163" s="3"/>
      <c r="D163" s="3"/>
    </row>
    <row r="164" spans="2:4" ht="11.25">
      <c r="B164" s="3"/>
      <c r="C164" s="3"/>
      <c r="D164" s="3"/>
    </row>
    <row r="165" spans="2:4" ht="11.25">
      <c r="B165" s="3"/>
      <c r="C165" s="3"/>
      <c r="D165" s="3"/>
    </row>
    <row r="166" spans="2:4" ht="11.25">
      <c r="B166" s="3"/>
      <c r="C166" s="3"/>
      <c r="D166" s="3"/>
    </row>
    <row r="167" spans="2:4" ht="11.25">
      <c r="B167" s="3"/>
      <c r="C167" s="3"/>
      <c r="D167" s="3"/>
    </row>
    <row r="168" spans="2:4" ht="11.25">
      <c r="B168" s="3"/>
      <c r="C168" s="3"/>
      <c r="D168" s="3"/>
    </row>
    <row r="169" spans="2:4" ht="11.25">
      <c r="B169" s="3"/>
      <c r="C169" s="3"/>
      <c r="D169" s="3"/>
    </row>
    <row r="170" spans="2:4" ht="11.25">
      <c r="B170" s="3"/>
      <c r="C170" s="3"/>
      <c r="D170" s="3"/>
    </row>
    <row r="171" spans="2:4" ht="11.25">
      <c r="B171" s="3"/>
      <c r="C171" s="3"/>
      <c r="D171" s="3"/>
    </row>
    <row r="172" spans="2:4" ht="11.25">
      <c r="B172" s="3"/>
      <c r="C172" s="3"/>
      <c r="D172" s="3"/>
    </row>
    <row r="173" spans="2:4" ht="11.25">
      <c r="B173" s="3"/>
      <c r="C173" s="3"/>
      <c r="D173" s="3"/>
    </row>
    <row r="174" spans="2:4" ht="11.25">
      <c r="B174" s="3"/>
      <c r="C174" s="3"/>
      <c r="D174" s="3"/>
    </row>
    <row r="175" spans="2:4" ht="11.25">
      <c r="B175" s="3"/>
      <c r="C175" s="3"/>
      <c r="D175" s="3"/>
    </row>
    <row r="176" spans="2:4" ht="11.25">
      <c r="B176" s="3"/>
      <c r="C176" s="3"/>
      <c r="D176" s="3"/>
    </row>
    <row r="177" spans="2:4" ht="11.25">
      <c r="B177" s="3"/>
      <c r="C177" s="3"/>
      <c r="D177" s="3"/>
    </row>
    <row r="178" spans="2:4" ht="11.25">
      <c r="B178" s="3"/>
      <c r="C178" s="3"/>
      <c r="D178" s="3"/>
    </row>
    <row r="179" spans="2:4" ht="11.25">
      <c r="B179" s="3"/>
      <c r="C179" s="3"/>
      <c r="D179" s="3"/>
    </row>
    <row r="180" spans="2:4" ht="11.25">
      <c r="B180" s="3"/>
      <c r="C180" s="3"/>
      <c r="D180" s="3"/>
    </row>
    <row r="181" spans="2:4" ht="11.25">
      <c r="B181" s="3"/>
      <c r="C181" s="3"/>
      <c r="D181" s="3"/>
    </row>
    <row r="182" spans="2:4" ht="11.25">
      <c r="B182" s="3"/>
      <c r="C182" s="3"/>
      <c r="D182" s="3"/>
    </row>
    <row r="183" spans="2:4" ht="11.25">
      <c r="B183" s="3"/>
      <c r="C183" s="3"/>
      <c r="D183" s="3"/>
    </row>
    <row r="184" spans="2:4" ht="11.25">
      <c r="B184" s="3"/>
      <c r="C184" s="3"/>
      <c r="D184" s="3"/>
    </row>
    <row r="185" spans="2:4" ht="11.25">
      <c r="B185" s="3"/>
      <c r="C185" s="3"/>
      <c r="D185" s="3"/>
    </row>
    <row r="186" spans="2:4" ht="11.25">
      <c r="B186" s="3"/>
      <c r="C186" s="3"/>
      <c r="D186" s="3"/>
    </row>
    <row r="187" spans="2:4" ht="11.25">
      <c r="B187" s="3"/>
      <c r="C187" s="3"/>
      <c r="D187" s="3"/>
    </row>
    <row r="188" spans="2:4" ht="11.25">
      <c r="B188" s="3"/>
      <c r="C188" s="3"/>
      <c r="D188" s="3"/>
    </row>
    <row r="189" spans="2:4" ht="11.25">
      <c r="B189" s="3"/>
      <c r="C189" s="3"/>
      <c r="D189" s="3"/>
    </row>
    <row r="190" spans="2:4" ht="11.25">
      <c r="B190" s="3"/>
      <c r="C190" s="3"/>
      <c r="D190" s="3"/>
    </row>
    <row r="191" spans="2:4" ht="11.25">
      <c r="B191" s="3"/>
      <c r="C191" s="3"/>
      <c r="D191" s="3"/>
    </row>
    <row r="192" spans="2:4" ht="11.25">
      <c r="B192" s="3"/>
      <c r="C192" s="3"/>
      <c r="D192" s="3"/>
    </row>
    <row r="193" spans="2:4" ht="11.25">
      <c r="B193" s="3"/>
      <c r="C193" s="3"/>
      <c r="D193" s="3"/>
    </row>
    <row r="194" spans="2:4" ht="11.25">
      <c r="B194" s="3"/>
      <c r="C194" s="3"/>
      <c r="D194" s="3"/>
    </row>
    <row r="195" spans="2:4" ht="11.25">
      <c r="B195" s="3"/>
      <c r="C195" s="3"/>
      <c r="D195" s="3"/>
    </row>
    <row r="196" spans="2:4" ht="11.25">
      <c r="B196" s="3"/>
      <c r="C196" s="3"/>
      <c r="D196" s="3"/>
    </row>
    <row r="197" spans="2:4" ht="11.25">
      <c r="B197" s="3"/>
      <c r="C197" s="3"/>
      <c r="D197" s="3"/>
    </row>
    <row r="198" spans="2:4" ht="11.25">
      <c r="B198" s="3"/>
      <c r="C198" s="3"/>
      <c r="D198" s="3"/>
    </row>
    <row r="199" spans="2:4" ht="11.25">
      <c r="B199" s="3"/>
      <c r="C199" s="3"/>
      <c r="D199" s="3"/>
    </row>
    <row r="200" spans="2:4" ht="11.25">
      <c r="B200" s="3"/>
      <c r="C200" s="3"/>
      <c r="D200" s="3"/>
    </row>
    <row r="201" spans="2:4" ht="11.25">
      <c r="B201" s="3"/>
      <c r="C201" s="3"/>
      <c r="D201" s="3"/>
    </row>
    <row r="202" spans="2:4" ht="11.25">
      <c r="B202" s="3"/>
      <c r="C202" s="3"/>
      <c r="D202" s="3"/>
    </row>
    <row r="203" spans="2:4" ht="11.25">
      <c r="B203" s="3"/>
      <c r="C203" s="3"/>
      <c r="D203" s="3"/>
    </row>
    <row r="204" spans="2:4" ht="11.25">
      <c r="B204" s="3"/>
      <c r="C204" s="3"/>
      <c r="D204" s="3"/>
    </row>
    <row r="205" spans="2:4" ht="11.25">
      <c r="B205" s="3"/>
      <c r="C205" s="3"/>
      <c r="D205" s="3"/>
    </row>
    <row r="206" spans="2:4" ht="11.25">
      <c r="B206" s="3"/>
      <c r="C206" s="3"/>
      <c r="D206" s="3"/>
    </row>
    <row r="207" spans="2:4" ht="11.25">
      <c r="B207" s="3"/>
      <c r="C207" s="3"/>
      <c r="D207" s="3"/>
    </row>
    <row r="208" spans="2:4" ht="11.25">
      <c r="B208" s="3"/>
      <c r="C208" s="3"/>
      <c r="D208" s="3"/>
    </row>
    <row r="209" spans="2:4" ht="11.25">
      <c r="B209" s="3"/>
      <c r="C209" s="3"/>
      <c r="D209" s="3"/>
    </row>
    <row r="210" spans="2:4" ht="11.25">
      <c r="B210" s="3"/>
      <c r="C210" s="3"/>
      <c r="D210" s="3"/>
    </row>
    <row r="211" spans="2:4" ht="11.25">
      <c r="B211" s="3"/>
      <c r="C211" s="3"/>
      <c r="D211" s="3"/>
    </row>
    <row r="212" spans="2:4" ht="11.25">
      <c r="B212" s="3"/>
      <c r="C212" s="3"/>
      <c r="D212" s="3"/>
    </row>
    <row r="213" spans="2:4" ht="11.25">
      <c r="B213" s="3"/>
      <c r="C213" s="3"/>
      <c r="D213" s="3"/>
    </row>
    <row r="214" spans="2:4" ht="11.25">
      <c r="B214" s="3"/>
      <c r="C214" s="3"/>
      <c r="D214" s="3"/>
    </row>
    <row r="215" spans="2:4" ht="11.25">
      <c r="B215" s="3"/>
      <c r="C215" s="3"/>
      <c r="D215" s="3"/>
    </row>
    <row r="216" spans="2:4" ht="11.25">
      <c r="B216" s="3"/>
      <c r="C216" s="3"/>
      <c r="D216" s="3"/>
    </row>
    <row r="217" spans="2:4" ht="11.25">
      <c r="B217" s="3"/>
      <c r="C217" s="3"/>
      <c r="D217" s="3"/>
    </row>
    <row r="218" spans="2:4" ht="11.25">
      <c r="B218" s="3"/>
      <c r="C218" s="3"/>
      <c r="D218" s="3"/>
    </row>
    <row r="219" spans="2:4" ht="11.25">
      <c r="B219" s="3"/>
      <c r="C219" s="3"/>
      <c r="D219" s="3"/>
    </row>
    <row r="220" spans="2:4" ht="11.25">
      <c r="B220" s="3"/>
      <c r="C220" s="3"/>
      <c r="D220" s="3"/>
    </row>
    <row r="221" spans="2:4" ht="11.25">
      <c r="B221" s="3"/>
      <c r="C221" s="3"/>
      <c r="D221" s="3"/>
    </row>
    <row r="222" spans="2:4" ht="11.25">
      <c r="B222" s="3"/>
      <c r="C222" s="3"/>
      <c r="D222" s="3"/>
    </row>
    <row r="223" spans="2:4" ht="11.25">
      <c r="B223" s="3"/>
      <c r="C223" s="3"/>
      <c r="D223" s="3"/>
    </row>
    <row r="224" spans="2:4" ht="11.25">
      <c r="B224" s="3"/>
      <c r="C224" s="3"/>
      <c r="D224" s="3"/>
    </row>
    <row r="225" spans="2:4" ht="11.25">
      <c r="B225" s="3"/>
      <c r="C225" s="3"/>
      <c r="D225" s="3"/>
    </row>
    <row r="226" spans="2:4" ht="11.25">
      <c r="B226" s="3"/>
      <c r="C226" s="3"/>
      <c r="D226" s="3"/>
    </row>
    <row r="227" spans="2:4" ht="11.25">
      <c r="B227" s="3"/>
      <c r="C227" s="3"/>
      <c r="D227" s="3"/>
    </row>
    <row r="228" spans="2:4" ht="11.25">
      <c r="B228" s="3"/>
      <c r="C228" s="3"/>
      <c r="D228" s="3"/>
    </row>
    <row r="229" spans="2:4" ht="11.25">
      <c r="B229" s="3"/>
      <c r="C229" s="3"/>
      <c r="D229" s="3"/>
    </row>
    <row r="230" spans="2:4" ht="11.25">
      <c r="B230" s="3"/>
      <c r="C230" s="3"/>
      <c r="D230" s="3"/>
    </row>
    <row r="231" spans="2:4" ht="11.25">
      <c r="B231" s="3"/>
      <c r="C231" s="3"/>
      <c r="D231" s="3"/>
    </row>
    <row r="232" spans="2:4" ht="11.25">
      <c r="B232" s="3"/>
      <c r="C232" s="3"/>
      <c r="D232" s="3"/>
    </row>
    <row r="233" spans="2:4" ht="11.25">
      <c r="B233" s="3"/>
      <c r="C233" s="3"/>
      <c r="D233" s="3"/>
    </row>
    <row r="234" spans="2:4" ht="11.25">
      <c r="B234" s="3"/>
      <c r="C234" s="3"/>
      <c r="D234" s="3"/>
    </row>
    <row r="235" spans="2:4" ht="11.25">
      <c r="B235" s="3"/>
      <c r="C235" s="3"/>
      <c r="D235" s="3"/>
    </row>
    <row r="236" spans="2:4" ht="11.25">
      <c r="B236" s="3"/>
      <c r="C236" s="3"/>
      <c r="D236" s="3"/>
    </row>
    <row r="237" spans="2:4" ht="11.25">
      <c r="B237" s="3"/>
      <c r="C237" s="3"/>
      <c r="D237" s="3"/>
    </row>
    <row r="238" spans="2:4" ht="11.25">
      <c r="B238" s="3"/>
      <c r="C238" s="3"/>
      <c r="D238" s="3"/>
    </row>
    <row r="239" spans="2:4" ht="11.25">
      <c r="B239" s="3"/>
      <c r="C239" s="3"/>
      <c r="D239" s="3"/>
    </row>
    <row r="240" spans="2:4" ht="11.25">
      <c r="B240" s="3"/>
      <c r="C240" s="3"/>
      <c r="D240" s="3"/>
    </row>
    <row r="241" spans="2:4" ht="11.25">
      <c r="B241" s="3"/>
      <c r="C241" s="3"/>
      <c r="D241" s="3"/>
    </row>
    <row r="242" spans="2:4" ht="11.25">
      <c r="B242" s="3"/>
      <c r="C242" s="3"/>
      <c r="D242" s="3"/>
    </row>
    <row r="243" spans="2:4" ht="11.25">
      <c r="B243" s="3"/>
      <c r="C243" s="3"/>
      <c r="D243" s="3"/>
    </row>
    <row r="244" spans="2:4" ht="11.25">
      <c r="B244" s="3"/>
      <c r="C244" s="3"/>
      <c r="D244" s="3"/>
    </row>
    <row r="245" spans="2:4" ht="11.25">
      <c r="B245" s="3"/>
      <c r="C245" s="3"/>
      <c r="D245" s="3"/>
    </row>
    <row r="246" spans="2:4" ht="11.25">
      <c r="B246" s="3"/>
      <c r="C246" s="3"/>
      <c r="D246" s="3"/>
    </row>
    <row r="247" spans="2:4" ht="11.25">
      <c r="B247" s="3"/>
      <c r="C247" s="3"/>
      <c r="D247" s="3"/>
    </row>
    <row r="248" spans="2:4" ht="11.25">
      <c r="B248" s="3"/>
      <c r="C248" s="3"/>
      <c r="D248" s="3"/>
    </row>
    <row r="249" spans="2:4" ht="11.25">
      <c r="B249" s="3"/>
      <c r="C249" s="3"/>
      <c r="D249" s="3"/>
    </row>
    <row r="250" spans="2:4" ht="11.25">
      <c r="B250" s="3"/>
      <c r="C250" s="3"/>
      <c r="D250" s="3"/>
    </row>
    <row r="251" spans="2:4" ht="11.25">
      <c r="B251" s="3"/>
      <c r="C251" s="3"/>
      <c r="D251" s="3"/>
    </row>
    <row r="252" spans="2:4" ht="11.25">
      <c r="B252" s="3"/>
      <c r="C252" s="3"/>
      <c r="D252" s="3"/>
    </row>
    <row r="253" spans="2:4" ht="11.25">
      <c r="B253" s="3"/>
      <c r="C253" s="3"/>
      <c r="D253" s="3"/>
    </row>
    <row r="254" spans="2:4" ht="11.25">
      <c r="B254" s="3"/>
      <c r="C254" s="3"/>
      <c r="D254" s="3"/>
    </row>
    <row r="255" spans="2:4" ht="11.25">
      <c r="B255" s="3"/>
      <c r="C255" s="3"/>
      <c r="D255" s="3"/>
    </row>
    <row r="256" spans="2:4" ht="11.25">
      <c r="B256" s="3"/>
      <c r="C256" s="3"/>
      <c r="D256" s="3"/>
    </row>
    <row r="257" spans="2:4" ht="11.25">
      <c r="B257" s="3"/>
      <c r="C257" s="3"/>
      <c r="D257" s="3"/>
    </row>
    <row r="258" spans="2:4" ht="11.25">
      <c r="B258" s="3"/>
      <c r="C258" s="3"/>
      <c r="D258" s="3"/>
    </row>
    <row r="259" spans="2:4" ht="11.25">
      <c r="B259" s="3"/>
      <c r="C259" s="3"/>
      <c r="D259" s="3"/>
    </row>
    <row r="260" spans="2:4" ht="11.25">
      <c r="B260" s="3"/>
      <c r="C260" s="3"/>
      <c r="D260" s="3"/>
    </row>
    <row r="261" spans="2:4" ht="11.25">
      <c r="B261" s="3"/>
      <c r="C261" s="3"/>
      <c r="D261" s="3"/>
    </row>
    <row r="262" spans="2:4" ht="11.25">
      <c r="B262" s="3"/>
      <c r="C262" s="3"/>
      <c r="D262" s="3"/>
    </row>
    <row r="263" spans="2:4" ht="11.25">
      <c r="B263" s="3"/>
      <c r="C263" s="3"/>
      <c r="D263" s="3"/>
    </row>
    <row r="264" spans="2:4" ht="11.25">
      <c r="B264" s="3"/>
      <c r="C264" s="3"/>
      <c r="D264" s="3"/>
    </row>
    <row r="265" spans="2:4" ht="11.25">
      <c r="B265" s="3"/>
      <c r="C265" s="3"/>
      <c r="D265" s="3"/>
    </row>
    <row r="266" spans="2:4" ht="11.25">
      <c r="B266" s="3"/>
      <c r="C266" s="3"/>
      <c r="D266" s="3"/>
    </row>
    <row r="267" spans="2:4" ht="11.25">
      <c r="B267" s="3"/>
      <c r="C267" s="3"/>
      <c r="D267" s="3"/>
    </row>
    <row r="268" spans="2:4" ht="11.25">
      <c r="B268" s="3"/>
      <c r="C268" s="3"/>
      <c r="D268" s="3"/>
    </row>
    <row r="269" spans="2:4" ht="11.25">
      <c r="B269" s="3"/>
      <c r="C269" s="3"/>
      <c r="D269" s="3"/>
    </row>
    <row r="270" spans="2:4" ht="11.25">
      <c r="B270" s="3"/>
      <c r="C270" s="3"/>
      <c r="D270" s="3"/>
    </row>
    <row r="271" spans="2:4" ht="11.25">
      <c r="B271" s="3"/>
      <c r="C271" s="3"/>
      <c r="D271" s="3"/>
    </row>
    <row r="272" spans="2:4" ht="11.25">
      <c r="B272" s="3"/>
      <c r="C272" s="3"/>
      <c r="D272" s="3"/>
    </row>
    <row r="273" spans="2:4" ht="11.25">
      <c r="B273" s="3"/>
      <c r="C273" s="3"/>
      <c r="D273" s="3"/>
    </row>
    <row r="274" spans="2:4" ht="11.25">
      <c r="B274" s="3"/>
      <c r="C274" s="3"/>
      <c r="D274" s="3"/>
    </row>
    <row r="275" spans="2:4" ht="11.25">
      <c r="B275" s="3"/>
      <c r="C275" s="3"/>
      <c r="D275" s="3"/>
    </row>
    <row r="276" spans="2:4" ht="11.25">
      <c r="B276" s="3"/>
      <c r="C276" s="3"/>
      <c r="D276" s="3"/>
    </row>
    <row r="277" spans="2:4" ht="11.25">
      <c r="B277" s="3"/>
      <c r="C277" s="3"/>
      <c r="D277" s="3"/>
    </row>
    <row r="278" spans="2:4" ht="11.25">
      <c r="B278" s="3"/>
      <c r="C278" s="3"/>
      <c r="D278" s="3"/>
    </row>
    <row r="279" spans="2:4" ht="11.25">
      <c r="B279" s="3"/>
      <c r="C279" s="3"/>
      <c r="D279" s="3"/>
    </row>
    <row r="280" spans="2:4" ht="11.25">
      <c r="B280" s="3"/>
      <c r="C280" s="3"/>
      <c r="D280" s="3"/>
    </row>
    <row r="281" spans="2:4" ht="11.25">
      <c r="B281" s="3"/>
      <c r="C281" s="3"/>
      <c r="D281" s="3"/>
    </row>
    <row r="282" spans="2:4" ht="11.25">
      <c r="B282" s="3"/>
      <c r="C282" s="3"/>
      <c r="D282" s="3"/>
    </row>
    <row r="283" spans="2:4" ht="11.25">
      <c r="B283" s="3"/>
      <c r="C283" s="3"/>
      <c r="D283" s="3"/>
    </row>
    <row r="284" spans="2:4" ht="11.25">
      <c r="B284" s="3"/>
      <c r="C284" s="3"/>
      <c r="D284" s="3"/>
    </row>
    <row r="285" spans="2:4" ht="11.25">
      <c r="B285" s="3"/>
      <c r="C285" s="3"/>
      <c r="D285" s="3"/>
    </row>
    <row r="286" spans="2:4" ht="11.25">
      <c r="B286" s="3"/>
      <c r="C286" s="3"/>
      <c r="D286" s="3"/>
    </row>
    <row r="287" spans="2:4" ht="11.25">
      <c r="B287" s="3"/>
      <c r="C287" s="3"/>
      <c r="D287" s="3"/>
    </row>
    <row r="288" spans="2:4" ht="11.25">
      <c r="B288" s="3"/>
      <c r="C288" s="3"/>
      <c r="D288" s="3"/>
    </row>
    <row r="289" spans="2:4" ht="11.25">
      <c r="B289" s="3"/>
      <c r="C289" s="3"/>
      <c r="D289" s="3"/>
    </row>
    <row r="290" spans="2:4" ht="11.25">
      <c r="B290" s="3"/>
      <c r="C290" s="3"/>
      <c r="D290" s="3"/>
    </row>
    <row r="291" spans="2:4" ht="11.25">
      <c r="B291" s="3"/>
      <c r="C291" s="3"/>
      <c r="D291" s="3"/>
    </row>
    <row r="292" spans="2:4" ht="11.25">
      <c r="B292" s="3"/>
      <c r="C292" s="3"/>
      <c r="D292" s="3"/>
    </row>
    <row r="293" spans="2:4" ht="11.25">
      <c r="B293" s="3"/>
      <c r="C293" s="3"/>
      <c r="D293" s="3"/>
    </row>
    <row r="294" spans="2:4" ht="11.25">
      <c r="B294" s="3"/>
      <c r="C294" s="3"/>
      <c r="D294" s="3"/>
    </row>
    <row r="295" spans="2:4" ht="11.25">
      <c r="B295" s="3"/>
      <c r="C295" s="3"/>
      <c r="D295" s="3"/>
    </row>
    <row r="296" spans="2:4" ht="11.25">
      <c r="B296" s="3"/>
      <c r="C296" s="3"/>
      <c r="D296" s="3"/>
    </row>
    <row r="297" spans="2:4" ht="11.25">
      <c r="B297" s="3"/>
      <c r="C297" s="3"/>
      <c r="D297" s="3"/>
    </row>
    <row r="298" spans="2:4" ht="11.25">
      <c r="B298" s="3"/>
      <c r="C298" s="3"/>
      <c r="D298" s="3"/>
    </row>
    <row r="299" spans="2:4" ht="11.25">
      <c r="B299" s="3"/>
      <c r="C299" s="3"/>
      <c r="D299" s="3"/>
    </row>
    <row r="300" spans="2:4" ht="11.25">
      <c r="B300" s="3"/>
      <c r="C300" s="3"/>
      <c r="D300" s="3"/>
    </row>
    <row r="301" spans="2:4" ht="11.25">
      <c r="B301" s="3"/>
      <c r="C301" s="3"/>
      <c r="D301" s="3"/>
    </row>
    <row r="302" spans="2:4" ht="11.25">
      <c r="B302" s="3"/>
      <c r="C302" s="3"/>
      <c r="D302" s="3"/>
    </row>
    <row r="303" spans="2:4" ht="11.25">
      <c r="B303" s="3"/>
      <c r="C303" s="3"/>
      <c r="D303" s="3"/>
    </row>
    <row r="304" spans="2:4" ht="11.25">
      <c r="B304" s="3"/>
      <c r="C304" s="3"/>
      <c r="D304" s="3"/>
    </row>
    <row r="305" spans="2:4" ht="11.25">
      <c r="B305" s="3"/>
      <c r="C305" s="3"/>
      <c r="D305" s="3"/>
    </row>
    <row r="306" spans="2:4" ht="11.25">
      <c r="B306" s="3"/>
      <c r="C306" s="3"/>
      <c r="D306" s="3"/>
    </row>
    <row r="307" spans="2:4" ht="11.25">
      <c r="B307" s="3"/>
      <c r="C307" s="3"/>
      <c r="D307" s="3"/>
    </row>
    <row r="308" spans="2:4" ht="11.25">
      <c r="B308" s="3"/>
      <c r="C308" s="3"/>
      <c r="D308" s="3"/>
    </row>
    <row r="309" spans="2:4" ht="11.25">
      <c r="B309" s="3"/>
      <c r="C309" s="3"/>
      <c r="D309" s="3"/>
    </row>
    <row r="310" spans="2:4" ht="11.25">
      <c r="B310" s="3"/>
      <c r="C310" s="3"/>
      <c r="D310" s="3"/>
    </row>
    <row r="311" spans="2:4" ht="11.25">
      <c r="B311" s="3"/>
      <c r="C311" s="3"/>
      <c r="D311" s="3"/>
    </row>
    <row r="312" spans="2:4" ht="11.25">
      <c r="B312" s="3"/>
      <c r="C312" s="3"/>
      <c r="D312" s="3"/>
    </row>
    <row r="313" spans="2:4" ht="11.25">
      <c r="B313" s="3"/>
      <c r="C313" s="3"/>
      <c r="D313" s="3"/>
    </row>
    <row r="314" spans="2:4" ht="11.25">
      <c r="B314" s="3"/>
      <c r="C314" s="3"/>
      <c r="D314" s="3"/>
    </row>
    <row r="315" spans="2:4" ht="11.25">
      <c r="B315" s="3"/>
      <c r="C315" s="3"/>
      <c r="D315" s="3"/>
    </row>
    <row r="316" spans="2:4" ht="11.25">
      <c r="B316" s="3"/>
      <c r="C316" s="3"/>
      <c r="D316" s="3"/>
    </row>
    <row r="317" spans="2:4" ht="11.25">
      <c r="B317" s="3"/>
      <c r="C317" s="3"/>
      <c r="D317" s="3"/>
    </row>
    <row r="318" spans="2:4" ht="11.25">
      <c r="B318" s="3"/>
      <c r="C318" s="3"/>
      <c r="D318" s="3"/>
    </row>
    <row r="319" spans="2:4" ht="11.25">
      <c r="B319" s="3"/>
      <c r="C319" s="3"/>
      <c r="D319" s="3"/>
    </row>
    <row r="320" spans="2:4" ht="11.25">
      <c r="B320" s="3"/>
      <c r="C320" s="3"/>
      <c r="D320" s="3"/>
    </row>
    <row r="321" spans="2:4" ht="11.25">
      <c r="B321" s="3"/>
      <c r="C321" s="3"/>
      <c r="D321" s="3"/>
    </row>
    <row r="322" spans="2:4" ht="11.25">
      <c r="B322" s="3"/>
      <c r="C322" s="3"/>
      <c r="D322" s="3"/>
    </row>
    <row r="323" spans="2:4" ht="11.25">
      <c r="B323" s="3"/>
      <c r="C323" s="3"/>
      <c r="D323" s="3"/>
    </row>
    <row r="324" spans="2:4" ht="11.25">
      <c r="B324" s="3"/>
      <c r="C324" s="3"/>
      <c r="D324" s="3"/>
    </row>
    <row r="325" spans="2:4" ht="11.25">
      <c r="B325" s="3"/>
      <c r="C325" s="3"/>
      <c r="D325" s="3"/>
    </row>
    <row r="326" spans="2:4" ht="11.25">
      <c r="B326" s="3"/>
      <c r="C326" s="3"/>
      <c r="D326" s="3"/>
    </row>
    <row r="327" spans="2:4" ht="11.25">
      <c r="B327" s="3"/>
      <c r="C327" s="3"/>
      <c r="D327" s="3"/>
    </row>
    <row r="328" spans="2:4" ht="11.25">
      <c r="B328" s="3"/>
      <c r="C328" s="3"/>
      <c r="D328" s="3"/>
    </row>
    <row r="329" spans="2:4" ht="11.25">
      <c r="B329" s="3"/>
      <c r="C329" s="3"/>
      <c r="D329" s="3"/>
    </row>
    <row r="330" spans="2:4" ht="11.25">
      <c r="B330" s="3"/>
      <c r="C330" s="3"/>
      <c r="D330" s="3"/>
    </row>
    <row r="331" spans="2:4" ht="11.25">
      <c r="B331" s="3"/>
      <c r="C331" s="3"/>
      <c r="D331" s="3"/>
    </row>
    <row r="332" spans="2:4" ht="11.25">
      <c r="B332" s="3"/>
      <c r="C332" s="3"/>
      <c r="D332" s="3"/>
    </row>
    <row r="333" spans="2:4" ht="11.25">
      <c r="B333" s="3"/>
      <c r="C333" s="3"/>
      <c r="D333" s="3"/>
    </row>
    <row r="334" spans="2:4" ht="11.25">
      <c r="B334" s="3"/>
      <c r="C334" s="3"/>
      <c r="D334" s="3"/>
    </row>
    <row r="335" spans="2:4" ht="11.25">
      <c r="B335" s="3"/>
      <c r="C335" s="3"/>
      <c r="D335" s="3"/>
    </row>
    <row r="336" spans="2:4" ht="11.25">
      <c r="B336" s="3"/>
      <c r="C336" s="3"/>
      <c r="D336" s="3"/>
    </row>
    <row r="337" spans="2:4" ht="11.25">
      <c r="B337" s="3"/>
      <c r="C337" s="3"/>
      <c r="D337" s="3"/>
    </row>
    <row r="338" spans="2:4" ht="11.25">
      <c r="B338" s="3"/>
      <c r="C338" s="3"/>
      <c r="D338" s="3"/>
    </row>
    <row r="339" spans="2:4" ht="11.25">
      <c r="B339" s="3"/>
      <c r="C339" s="3"/>
      <c r="D339" s="3"/>
    </row>
    <row r="340" spans="2:4" ht="11.25">
      <c r="B340" s="3"/>
      <c r="C340" s="3"/>
      <c r="D340" s="3"/>
    </row>
    <row r="341" spans="2:4" ht="11.25">
      <c r="B341" s="3"/>
      <c r="C341" s="3"/>
      <c r="D341" s="3"/>
    </row>
    <row r="342" spans="2:4" ht="11.25">
      <c r="B342" s="3"/>
      <c r="C342" s="3"/>
      <c r="D342" s="3"/>
    </row>
    <row r="343" spans="2:4" ht="11.25">
      <c r="B343" s="3"/>
      <c r="C343" s="3"/>
      <c r="D343" s="3"/>
    </row>
    <row r="344" spans="2:4" ht="11.25">
      <c r="B344" s="3"/>
      <c r="C344" s="3"/>
      <c r="D344" s="3"/>
    </row>
    <row r="345" spans="2:4" ht="11.25">
      <c r="B345" s="3"/>
      <c r="C345" s="3"/>
      <c r="D345" s="3"/>
    </row>
    <row r="346" spans="2:4" ht="11.25">
      <c r="B346" s="3"/>
      <c r="C346" s="3"/>
      <c r="D346" s="3"/>
    </row>
    <row r="347" spans="2:4" ht="11.25">
      <c r="B347" s="3"/>
      <c r="C347" s="3"/>
      <c r="D347" s="3"/>
    </row>
    <row r="348" spans="2:4" ht="11.25">
      <c r="B348" s="3"/>
      <c r="C348" s="3"/>
      <c r="D348" s="3"/>
    </row>
    <row r="349" spans="2:4" ht="11.25">
      <c r="B349" s="3"/>
      <c r="C349" s="3"/>
      <c r="D349" s="3"/>
    </row>
    <row r="350" spans="2:4" ht="11.25">
      <c r="B350" s="3"/>
      <c r="C350" s="3"/>
      <c r="D350" s="3"/>
    </row>
    <row r="351" spans="2:4" ht="11.25">
      <c r="B351" s="3"/>
      <c r="C351" s="3"/>
      <c r="D351" s="3"/>
    </row>
    <row r="352" spans="2:4" ht="11.25">
      <c r="B352" s="3"/>
      <c r="C352" s="3"/>
      <c r="D352" s="3"/>
    </row>
    <row r="353" spans="2:4" ht="11.25">
      <c r="B353" s="3"/>
      <c r="C353" s="3"/>
      <c r="D353" s="3"/>
    </row>
    <row r="354" spans="2:4" ht="11.25">
      <c r="B354" s="3"/>
      <c r="C354" s="3"/>
      <c r="D354" s="3"/>
    </row>
    <row r="355" spans="2:4" ht="11.25">
      <c r="B355" s="3"/>
      <c r="C355" s="3"/>
      <c r="D355" s="3"/>
    </row>
    <row r="356" spans="2:4" ht="11.25">
      <c r="B356" s="3"/>
      <c r="C356" s="3"/>
      <c r="D356" s="3"/>
    </row>
    <row r="357" spans="2:4" ht="11.25">
      <c r="B357" s="3"/>
      <c r="C357" s="3"/>
      <c r="D357" s="3"/>
    </row>
    <row r="358" spans="2:4" ht="11.25">
      <c r="B358" s="3"/>
      <c r="C358" s="3"/>
      <c r="D358" s="3"/>
    </row>
    <row r="359" spans="2:4" ht="11.25">
      <c r="B359" s="3"/>
      <c r="C359" s="3"/>
      <c r="D359" s="3"/>
    </row>
    <row r="360" spans="2:4" ht="11.25">
      <c r="B360" s="3"/>
      <c r="C360" s="3"/>
      <c r="D360" s="3"/>
    </row>
    <row r="361" spans="2:4" ht="11.25">
      <c r="B361" s="3"/>
      <c r="C361" s="3"/>
      <c r="D361" s="3"/>
    </row>
    <row r="362" spans="2:4" ht="11.25">
      <c r="B362" s="3"/>
      <c r="C362" s="3"/>
      <c r="D362" s="3"/>
    </row>
    <row r="363" spans="2:4" ht="11.25">
      <c r="B363" s="3"/>
      <c r="C363" s="3"/>
      <c r="D363" s="3"/>
    </row>
    <row r="364" spans="2:4" ht="11.25">
      <c r="B364" s="3"/>
      <c r="C364" s="3"/>
      <c r="D364" s="3"/>
    </row>
    <row r="365" spans="2:4" ht="11.25">
      <c r="B365" s="3"/>
      <c r="C365" s="3"/>
      <c r="D365" s="3"/>
    </row>
    <row r="366" spans="2:4" ht="11.25">
      <c r="B366" s="3"/>
      <c r="C366" s="3"/>
      <c r="D366" s="3"/>
    </row>
  </sheetData>
  <mergeCells count="9">
    <mergeCell ref="D2:E2"/>
    <mergeCell ref="D4:E4"/>
    <mergeCell ref="D26:D27"/>
    <mergeCell ref="D29:D31"/>
    <mergeCell ref="A11:E11"/>
    <mergeCell ref="A13:E13"/>
    <mergeCell ref="B21:B22"/>
    <mergeCell ref="C21:C22"/>
    <mergeCell ref="A12:E12"/>
  </mergeCells>
  <printOptions/>
  <pageMargins left="0.9" right="0.3937007874015748" top="0.62" bottom="0.984251968503937" header="0.62" footer="0.8661417322834646"/>
  <pageSetup horizontalDpi="300" verticalDpi="300" orientation="portrait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53"/>
  <sheetViews>
    <sheetView workbookViewId="0" topLeftCell="F1">
      <selection activeCell="G53" sqref="G53"/>
    </sheetView>
  </sheetViews>
  <sheetFormatPr defaultColWidth="9.140625" defaultRowHeight="12"/>
  <cols>
    <col min="4" max="4" width="16.421875" style="0" customWidth="1"/>
    <col min="5" max="5" width="34.00390625" style="0" customWidth="1"/>
    <col min="6" max="6" width="14.8515625" style="0" customWidth="1"/>
    <col min="7" max="8" width="8.140625" style="0" customWidth="1"/>
    <col min="9" max="9" width="13.8515625" style="0" customWidth="1"/>
    <col min="10" max="10" width="15.28125" style="0" customWidth="1"/>
    <col min="11" max="11" width="15.421875" style="0" customWidth="1"/>
    <col min="12" max="12" width="15.28125" style="0" customWidth="1"/>
    <col min="13" max="13" width="12.7109375" style="0" bestFit="1" customWidth="1"/>
  </cols>
  <sheetData>
    <row r="1" ht="12">
      <c r="K1" s="71" t="s">
        <v>557</v>
      </c>
    </row>
    <row r="2" spans="11:12" ht="12">
      <c r="K2" s="261" t="s">
        <v>273</v>
      </c>
      <c r="L2" s="687" t="s">
        <v>653</v>
      </c>
    </row>
    <row r="3" ht="12">
      <c r="K3" s="24" t="s">
        <v>43</v>
      </c>
    </row>
    <row r="4" spans="11:12" ht="12">
      <c r="K4" s="727" t="s">
        <v>654</v>
      </c>
      <c r="L4" s="727"/>
    </row>
    <row r="7" spans="2:12" s="296" customFormat="1" ht="14.25" customHeight="1">
      <c r="B7" s="801" t="s">
        <v>558</v>
      </c>
      <c r="C7" s="801"/>
      <c r="D7" s="801"/>
      <c r="E7" s="801"/>
      <c r="F7" s="801"/>
      <c r="G7" s="801"/>
      <c r="H7" s="801"/>
      <c r="I7" s="801"/>
      <c r="J7" s="801"/>
      <c r="K7" s="801"/>
      <c r="L7" s="801"/>
    </row>
    <row r="8" spans="2:12" s="296" customFormat="1" ht="14.25" customHeight="1">
      <c r="B8" s="801" t="s">
        <v>559</v>
      </c>
      <c r="C8" s="801"/>
      <c r="D8" s="801"/>
      <c r="E8" s="801"/>
      <c r="F8" s="801"/>
      <c r="G8" s="801"/>
      <c r="H8" s="801"/>
      <c r="I8" s="801"/>
      <c r="J8" s="801"/>
      <c r="K8" s="801"/>
      <c r="L8" s="801"/>
    </row>
    <row r="9" spans="2:12" ht="12.75">
      <c r="B9" s="801" t="s">
        <v>560</v>
      </c>
      <c r="C9" s="801"/>
      <c r="D9" s="801"/>
      <c r="E9" s="801"/>
      <c r="F9" s="801"/>
      <c r="G9" s="801"/>
      <c r="H9" s="801"/>
      <c r="I9" s="801"/>
      <c r="J9" s="801"/>
      <c r="K9" s="801"/>
      <c r="L9" s="801"/>
    </row>
    <row r="10" ht="12" thickBot="1"/>
    <row r="11" spans="2:12" ht="33" customHeight="1">
      <c r="B11" s="812" t="s">
        <v>45</v>
      </c>
      <c r="C11" s="800" t="s">
        <v>86</v>
      </c>
      <c r="D11" s="778" t="s">
        <v>345</v>
      </c>
      <c r="E11" s="778" t="s">
        <v>561</v>
      </c>
      <c r="F11" s="778" t="s">
        <v>562</v>
      </c>
      <c r="G11" s="800" t="s">
        <v>563</v>
      </c>
      <c r="H11" s="800"/>
      <c r="I11" s="778" t="s">
        <v>564</v>
      </c>
      <c r="J11" s="778" t="s">
        <v>565</v>
      </c>
      <c r="K11" s="778"/>
      <c r="L11" s="779"/>
    </row>
    <row r="12" spans="2:12" ht="52.5" customHeight="1">
      <c r="B12" s="813"/>
      <c r="C12" s="815"/>
      <c r="D12" s="780"/>
      <c r="E12" s="780"/>
      <c r="F12" s="780"/>
      <c r="G12" s="547" t="s">
        <v>566</v>
      </c>
      <c r="H12" s="547" t="s">
        <v>567</v>
      </c>
      <c r="I12" s="780"/>
      <c r="J12" s="297" t="s">
        <v>568</v>
      </c>
      <c r="K12" s="297" t="s">
        <v>569</v>
      </c>
      <c r="L12" s="298" t="s">
        <v>570</v>
      </c>
    </row>
    <row r="13" spans="2:12" ht="10.5" customHeight="1">
      <c r="B13" s="548">
        <v>1</v>
      </c>
      <c r="C13" s="299">
        <v>2</v>
      </c>
      <c r="D13" s="549">
        <v>3</v>
      </c>
      <c r="E13" s="300">
        <v>4</v>
      </c>
      <c r="F13" s="549">
        <v>5</v>
      </c>
      <c r="G13" s="549">
        <v>6</v>
      </c>
      <c r="H13" s="549">
        <v>7</v>
      </c>
      <c r="I13" s="549">
        <v>8</v>
      </c>
      <c r="J13" s="299">
        <v>9</v>
      </c>
      <c r="K13" s="299">
        <v>10</v>
      </c>
      <c r="L13" s="301">
        <v>11</v>
      </c>
    </row>
    <row r="14" spans="2:12" ht="11.25" customHeight="1">
      <c r="B14" s="550" t="s">
        <v>139</v>
      </c>
      <c r="C14" s="551" t="s">
        <v>177</v>
      </c>
      <c r="D14" s="552"/>
      <c r="E14" s="553" t="s">
        <v>571</v>
      </c>
      <c r="F14" s="814" t="s">
        <v>572</v>
      </c>
      <c r="G14" s="554">
        <v>2006</v>
      </c>
      <c r="H14" s="554">
        <v>2006</v>
      </c>
      <c r="I14" s="555">
        <v>159000</v>
      </c>
      <c r="J14" s="555"/>
      <c r="K14" s="556" t="s">
        <v>346</v>
      </c>
      <c r="L14" s="557">
        <v>159000</v>
      </c>
    </row>
    <row r="15" spans="2:13" ht="11.25">
      <c r="B15" s="558"/>
      <c r="C15" s="559"/>
      <c r="D15" s="560"/>
      <c r="E15" s="560" t="s">
        <v>573</v>
      </c>
      <c r="F15" s="797"/>
      <c r="G15" s="561"/>
      <c r="H15" s="561"/>
      <c r="I15" s="562"/>
      <c r="J15" s="562"/>
      <c r="K15" s="563"/>
      <c r="L15" s="564"/>
      <c r="M15" s="295"/>
    </row>
    <row r="16" spans="2:13" ht="22.5">
      <c r="B16" s="796">
        <v>600</v>
      </c>
      <c r="C16" s="791">
        <v>60016</v>
      </c>
      <c r="D16" s="567"/>
      <c r="E16" s="568" t="s">
        <v>574</v>
      </c>
      <c r="F16" s="799"/>
      <c r="G16" s="569"/>
      <c r="H16" s="569"/>
      <c r="I16" s="570">
        <f>SUM(I17:I20)</f>
        <v>538000</v>
      </c>
      <c r="J16" s="570">
        <f>SUM(J17:J20)</f>
        <v>300000</v>
      </c>
      <c r="K16" s="570">
        <f>SUM(K17:K20)</f>
        <v>28000</v>
      </c>
      <c r="L16" s="571">
        <f>SUM(L17:L20)</f>
        <v>210000</v>
      </c>
      <c r="M16" s="295"/>
    </row>
    <row r="17" spans="2:13" ht="11.25">
      <c r="B17" s="796"/>
      <c r="C17" s="791"/>
      <c r="D17" s="567"/>
      <c r="E17" s="572" t="s">
        <v>575</v>
      </c>
      <c r="F17" s="799"/>
      <c r="G17" s="567">
        <v>2004</v>
      </c>
      <c r="H17" s="567">
        <v>2004</v>
      </c>
      <c r="I17" s="573">
        <v>228000</v>
      </c>
      <c r="J17" s="574">
        <v>200000</v>
      </c>
      <c r="K17" s="574">
        <v>28000</v>
      </c>
      <c r="L17" s="575"/>
      <c r="M17" s="295"/>
    </row>
    <row r="18" spans="2:13" ht="11.25">
      <c r="B18" s="796"/>
      <c r="C18" s="791"/>
      <c r="D18" s="567"/>
      <c r="E18" s="572" t="s">
        <v>576</v>
      </c>
      <c r="F18" s="799"/>
      <c r="G18" s="567">
        <v>2004</v>
      </c>
      <c r="H18" s="567">
        <v>2004</v>
      </c>
      <c r="I18" s="573">
        <v>100000</v>
      </c>
      <c r="J18" s="574">
        <v>100000</v>
      </c>
      <c r="K18" s="576"/>
      <c r="L18" s="575"/>
      <c r="M18" s="295"/>
    </row>
    <row r="19" spans="2:13" ht="11.25">
      <c r="B19" s="796"/>
      <c r="C19" s="791"/>
      <c r="D19" s="567"/>
      <c r="E19" s="572" t="s">
        <v>577</v>
      </c>
      <c r="F19" s="799"/>
      <c r="G19" s="567"/>
      <c r="H19" s="567"/>
      <c r="I19" s="573"/>
      <c r="J19" s="573"/>
      <c r="K19" s="573"/>
      <c r="L19" s="575"/>
      <c r="M19" s="295"/>
    </row>
    <row r="20" spans="2:13" ht="11.25">
      <c r="B20" s="796"/>
      <c r="C20" s="791"/>
      <c r="D20" s="567"/>
      <c r="E20" s="572" t="s">
        <v>578</v>
      </c>
      <c r="F20" s="799"/>
      <c r="G20" s="567">
        <v>2006</v>
      </c>
      <c r="H20" s="567">
        <v>2006</v>
      </c>
      <c r="I20" s="574">
        <v>210000</v>
      </c>
      <c r="J20" s="576" t="s">
        <v>346</v>
      </c>
      <c r="K20" s="576" t="s">
        <v>346</v>
      </c>
      <c r="L20" s="577">
        <v>210000</v>
      </c>
      <c r="M20" s="295"/>
    </row>
    <row r="21" spans="2:12" ht="11.25">
      <c r="B21" s="578">
        <v>630</v>
      </c>
      <c r="C21" s="579">
        <v>63095</v>
      </c>
      <c r="D21" s="554"/>
      <c r="E21" s="580" t="s">
        <v>579</v>
      </c>
      <c r="F21" s="797"/>
      <c r="G21" s="581"/>
      <c r="H21" s="581"/>
      <c r="I21" s="582"/>
      <c r="J21" s="583"/>
      <c r="K21" s="582"/>
      <c r="L21" s="584"/>
    </row>
    <row r="22" spans="2:12" ht="11.25">
      <c r="B22" s="585"/>
      <c r="C22" s="586"/>
      <c r="D22" s="567"/>
      <c r="E22" s="587" t="s">
        <v>580</v>
      </c>
      <c r="F22" s="797"/>
      <c r="G22" s="588">
        <v>1999</v>
      </c>
      <c r="H22" s="588">
        <v>2004</v>
      </c>
      <c r="I22" s="589">
        <v>157528</v>
      </c>
      <c r="J22" s="590">
        <v>129000</v>
      </c>
      <c r="K22" s="591"/>
      <c r="L22" s="575"/>
    </row>
    <row r="23" spans="2:13" ht="11.25">
      <c r="B23" s="592"/>
      <c r="C23" s="593"/>
      <c r="D23" s="561"/>
      <c r="E23" s="594" t="s">
        <v>581</v>
      </c>
      <c r="F23" s="797"/>
      <c r="G23" s="595"/>
      <c r="H23" s="595"/>
      <c r="I23" s="596"/>
      <c r="J23" s="597"/>
      <c r="K23" s="598"/>
      <c r="L23" s="599"/>
      <c r="M23" s="295"/>
    </row>
    <row r="24" spans="2:12" ht="16.5" customHeight="1">
      <c r="B24" s="805">
        <v>710</v>
      </c>
      <c r="C24" s="773">
        <v>71035</v>
      </c>
      <c r="D24" s="808"/>
      <c r="E24" s="600" t="s">
        <v>232</v>
      </c>
      <c r="F24" s="811"/>
      <c r="G24" s="601"/>
      <c r="H24" s="601"/>
      <c r="I24" s="602">
        <f>SUM(I25:I26)</f>
        <v>5500000</v>
      </c>
      <c r="J24" s="603">
        <f>SUM(J25)</f>
        <v>200000</v>
      </c>
      <c r="K24" s="603">
        <f>SUM(K25:K26)</f>
        <v>330000</v>
      </c>
      <c r="L24" s="604">
        <f>SUM(L26)</f>
        <v>1000000</v>
      </c>
    </row>
    <row r="25" spans="2:12" ht="22.5" customHeight="1">
      <c r="B25" s="806"/>
      <c r="C25" s="774"/>
      <c r="D25" s="809"/>
      <c r="E25" s="605" t="s">
        <v>582</v>
      </c>
      <c r="F25" s="811"/>
      <c r="G25" s="606">
        <v>2003</v>
      </c>
      <c r="H25" s="607">
        <v>2005</v>
      </c>
      <c r="I25" s="608">
        <v>500000</v>
      </c>
      <c r="J25" s="609">
        <v>200000</v>
      </c>
      <c r="K25" s="609">
        <v>300000</v>
      </c>
      <c r="L25" s="610"/>
    </row>
    <row r="26" spans="2:12" ht="21" customHeight="1">
      <c r="B26" s="807"/>
      <c r="C26" s="775"/>
      <c r="D26" s="810"/>
      <c r="E26" s="605" t="s">
        <v>583</v>
      </c>
      <c r="F26" s="811"/>
      <c r="G26" s="606">
        <v>2004</v>
      </c>
      <c r="H26" s="607">
        <v>2008</v>
      </c>
      <c r="I26" s="608">
        <v>5000000</v>
      </c>
      <c r="J26" s="609">
        <v>0</v>
      </c>
      <c r="K26" s="609">
        <v>30000</v>
      </c>
      <c r="L26" s="611">
        <v>1000000</v>
      </c>
    </row>
    <row r="27" spans="2:13" ht="22.5" customHeight="1">
      <c r="B27" s="612">
        <v>750</v>
      </c>
      <c r="C27" s="566">
        <v>75023</v>
      </c>
      <c r="D27" s="561"/>
      <c r="E27" s="668" t="s">
        <v>584</v>
      </c>
      <c r="F27" s="613" t="s">
        <v>585</v>
      </c>
      <c r="G27" s="614">
        <v>2003</v>
      </c>
      <c r="H27" s="614">
        <v>2006</v>
      </c>
      <c r="I27" s="615">
        <v>250000</v>
      </c>
      <c r="J27" s="616">
        <v>80000</v>
      </c>
      <c r="K27" s="615">
        <v>50000</v>
      </c>
      <c r="L27" s="617">
        <v>60000</v>
      </c>
      <c r="M27" s="295"/>
    </row>
    <row r="28" spans="2:13" ht="18.75" customHeight="1">
      <c r="B28" s="803">
        <v>754</v>
      </c>
      <c r="C28" s="789">
        <v>75412</v>
      </c>
      <c r="D28" s="567"/>
      <c r="E28" s="636" t="s">
        <v>584</v>
      </c>
      <c r="F28" s="776" t="s">
        <v>609</v>
      </c>
      <c r="G28" s="783">
        <v>2004</v>
      </c>
      <c r="H28" s="783">
        <v>2004</v>
      </c>
      <c r="I28" s="781">
        <v>50000</v>
      </c>
      <c r="J28" s="781">
        <v>50000</v>
      </c>
      <c r="K28" s="785" t="s">
        <v>346</v>
      </c>
      <c r="L28" s="787" t="s">
        <v>346</v>
      </c>
      <c r="M28" s="295"/>
    </row>
    <row r="29" spans="2:13" ht="24.75" customHeight="1">
      <c r="B29" s="804"/>
      <c r="C29" s="791"/>
      <c r="D29" s="567"/>
      <c r="E29" s="667" t="s">
        <v>608</v>
      </c>
      <c r="F29" s="777"/>
      <c r="G29" s="784"/>
      <c r="H29" s="784"/>
      <c r="I29" s="782"/>
      <c r="J29" s="782"/>
      <c r="K29" s="786"/>
      <c r="L29" s="788"/>
      <c r="M29" s="295"/>
    </row>
    <row r="30" spans="2:12" ht="34.5" customHeight="1">
      <c r="B30" s="795">
        <v>801</v>
      </c>
      <c r="C30" s="789">
        <v>80101</v>
      </c>
      <c r="D30" s="581"/>
      <c r="E30" s="618" t="s">
        <v>586</v>
      </c>
      <c r="F30" s="776" t="s">
        <v>572</v>
      </c>
      <c r="G30" s="619">
        <v>2003</v>
      </c>
      <c r="H30" s="619">
        <v>2004</v>
      </c>
      <c r="I30" s="620">
        <v>70000</v>
      </c>
      <c r="J30" s="620">
        <v>65000</v>
      </c>
      <c r="K30" s="621"/>
      <c r="L30" s="622"/>
    </row>
    <row r="31" spans="2:12" ht="34.5" customHeight="1">
      <c r="B31" s="802"/>
      <c r="C31" s="790"/>
      <c r="D31" s="561"/>
      <c r="E31" s="623" t="s">
        <v>587</v>
      </c>
      <c r="F31" s="777"/>
      <c r="G31" s="546"/>
      <c r="H31" s="546"/>
      <c r="I31" s="624"/>
      <c r="J31" s="624"/>
      <c r="K31" s="625" t="s">
        <v>346</v>
      </c>
      <c r="L31" s="626" t="s">
        <v>346</v>
      </c>
    </row>
    <row r="32" spans="2:12" ht="19.5" customHeight="1">
      <c r="B32" s="660">
        <v>851</v>
      </c>
      <c r="C32" s="658">
        <v>85154</v>
      </c>
      <c r="D32" s="554"/>
      <c r="E32" s="688" t="s">
        <v>611</v>
      </c>
      <c r="F32" s="776" t="s">
        <v>612</v>
      </c>
      <c r="G32" s="619">
        <v>2004</v>
      </c>
      <c r="H32" s="619">
        <v>2004</v>
      </c>
      <c r="I32" s="620">
        <v>30000</v>
      </c>
      <c r="J32" s="620">
        <v>30000</v>
      </c>
      <c r="K32" s="621"/>
      <c r="L32" s="622"/>
    </row>
    <row r="33" spans="2:12" ht="34.5" customHeight="1">
      <c r="B33" s="661"/>
      <c r="C33" s="659"/>
      <c r="D33" s="561"/>
      <c r="E33" s="665" t="s">
        <v>610</v>
      </c>
      <c r="F33" s="777"/>
      <c r="G33" s="546"/>
      <c r="H33" s="546"/>
      <c r="I33" s="624"/>
      <c r="J33" s="624"/>
      <c r="K33" s="625"/>
      <c r="L33" s="626"/>
    </row>
    <row r="34" spans="2:12" ht="9.75" customHeight="1">
      <c r="B34" s="548">
        <v>1</v>
      </c>
      <c r="C34" s="299">
        <v>2</v>
      </c>
      <c r="D34" s="549">
        <v>3</v>
      </c>
      <c r="E34" s="300">
        <v>4</v>
      </c>
      <c r="F34" s="627">
        <v>5</v>
      </c>
      <c r="G34" s="549">
        <v>6</v>
      </c>
      <c r="H34" s="549">
        <v>7</v>
      </c>
      <c r="I34" s="549">
        <v>8</v>
      </c>
      <c r="J34" s="299">
        <v>9</v>
      </c>
      <c r="K34" s="299">
        <v>10</v>
      </c>
      <c r="L34" s="301">
        <v>11</v>
      </c>
    </row>
    <row r="35" spans="2:12" ht="11.25" customHeight="1">
      <c r="B35" s="795">
        <v>900</v>
      </c>
      <c r="C35" s="789">
        <v>90095</v>
      </c>
      <c r="D35" s="554"/>
      <c r="E35" s="580" t="s">
        <v>588</v>
      </c>
      <c r="F35" s="799" t="s">
        <v>589</v>
      </c>
      <c r="G35" s="554"/>
      <c r="H35" s="554"/>
      <c r="I35" s="555">
        <f>SUM(I38,I43)</f>
        <v>15419000</v>
      </c>
      <c r="J35" s="555">
        <f>SUM(J38,J43)</f>
        <v>6495000</v>
      </c>
      <c r="K35" s="555">
        <f>SUM(K38,K43)</f>
        <v>6068000</v>
      </c>
      <c r="L35" s="628">
        <f>SUM(L38,L43)</f>
        <v>2707000</v>
      </c>
    </row>
    <row r="36" spans="2:12" ht="11.25">
      <c r="B36" s="796"/>
      <c r="C36" s="791"/>
      <c r="D36" s="567"/>
      <c r="E36" s="629" t="s">
        <v>590</v>
      </c>
      <c r="F36" s="799"/>
      <c r="G36" s="567"/>
      <c r="H36" s="567"/>
      <c r="I36" s="573"/>
      <c r="J36" s="573"/>
      <c r="K36" s="573"/>
      <c r="L36" s="630"/>
    </row>
    <row r="37" spans="2:12" ht="11.25">
      <c r="B37" s="796"/>
      <c r="C37" s="791"/>
      <c r="D37" s="567"/>
      <c r="E37" s="572" t="s">
        <v>85</v>
      </c>
      <c r="F37" s="799"/>
      <c r="G37" s="567"/>
      <c r="H37" s="567"/>
      <c r="I37" s="573"/>
      <c r="J37" s="573"/>
      <c r="K37" s="573"/>
      <c r="L37" s="387"/>
    </row>
    <row r="38" spans="2:12" ht="11.25">
      <c r="B38" s="796"/>
      <c r="C38" s="791"/>
      <c r="D38" s="567"/>
      <c r="E38" s="629" t="s">
        <v>591</v>
      </c>
      <c r="F38" s="799"/>
      <c r="G38" s="567"/>
      <c r="H38" s="567"/>
      <c r="I38" s="631">
        <f>SUM(I39:I41)</f>
        <v>15404000</v>
      </c>
      <c r="J38" s="631">
        <f>SUM(J39:J41)</f>
        <v>6480000</v>
      </c>
      <c r="K38" s="631">
        <f>SUM(K39:K41)</f>
        <v>6068000</v>
      </c>
      <c r="L38" s="632">
        <f>SUM(L39:L41)</f>
        <v>2707000</v>
      </c>
    </row>
    <row r="39" spans="2:13" ht="11.25">
      <c r="B39" s="796"/>
      <c r="C39" s="791"/>
      <c r="D39" s="567"/>
      <c r="E39" s="572" t="s">
        <v>592</v>
      </c>
      <c r="F39" s="799"/>
      <c r="G39" s="567">
        <v>2003</v>
      </c>
      <c r="H39" s="567">
        <v>2005</v>
      </c>
      <c r="I39" s="573">
        <v>11400000</v>
      </c>
      <c r="J39" s="574">
        <v>6480000</v>
      </c>
      <c r="K39" s="573">
        <v>4771000</v>
      </c>
      <c r="L39" s="630"/>
      <c r="M39" s="295"/>
    </row>
    <row r="40" spans="2:13" ht="11.25">
      <c r="B40" s="796"/>
      <c r="C40" s="791"/>
      <c r="D40" s="567"/>
      <c r="E40" s="572" t="s">
        <v>593</v>
      </c>
      <c r="F40" s="799"/>
      <c r="G40" s="567">
        <v>2005</v>
      </c>
      <c r="H40" s="567">
        <v>2005</v>
      </c>
      <c r="I40" s="573">
        <v>1297000</v>
      </c>
      <c r="J40" s="574"/>
      <c r="K40" s="573">
        <v>1297000</v>
      </c>
      <c r="L40" s="630"/>
      <c r="M40" s="295"/>
    </row>
    <row r="41" spans="2:13" ht="11.25">
      <c r="B41" s="796"/>
      <c r="C41" s="791"/>
      <c r="D41" s="567"/>
      <c r="E41" s="572" t="s">
        <v>594</v>
      </c>
      <c r="F41" s="799"/>
      <c r="G41" s="567">
        <v>2006</v>
      </c>
      <c r="H41" s="567">
        <v>2006</v>
      </c>
      <c r="I41" s="633">
        <v>2707000</v>
      </c>
      <c r="J41" s="574"/>
      <c r="K41" s="576" t="s">
        <v>346</v>
      </c>
      <c r="L41" s="634">
        <v>2707000</v>
      </c>
      <c r="M41" s="295"/>
    </row>
    <row r="42" spans="2:13" ht="11.25">
      <c r="B42" s="565"/>
      <c r="C42" s="566"/>
      <c r="D42" s="567"/>
      <c r="E42" s="572"/>
      <c r="F42" s="799"/>
      <c r="G42" s="567"/>
      <c r="H42" s="567"/>
      <c r="I42" s="633"/>
      <c r="J42" s="574"/>
      <c r="K42" s="576"/>
      <c r="L42" s="635"/>
      <c r="M42" s="295"/>
    </row>
    <row r="43" spans="2:13" ht="22.5">
      <c r="B43" s="565"/>
      <c r="C43" s="566"/>
      <c r="D43" s="567"/>
      <c r="E43" s="636" t="s">
        <v>424</v>
      </c>
      <c r="F43" s="799"/>
      <c r="G43" s="637">
        <v>2004</v>
      </c>
      <c r="H43" s="637">
        <v>2004</v>
      </c>
      <c r="I43" s="570">
        <v>15000</v>
      </c>
      <c r="J43" s="570">
        <v>15000</v>
      </c>
      <c r="K43" s="638"/>
      <c r="L43" s="639"/>
      <c r="M43" s="295"/>
    </row>
    <row r="44" spans="2:12" ht="22.5">
      <c r="B44" s="388">
        <v>921</v>
      </c>
      <c r="C44" s="640">
        <v>92116</v>
      </c>
      <c r="D44" s="290"/>
      <c r="E44" s="641" t="s">
        <v>595</v>
      </c>
      <c r="F44" s="799"/>
      <c r="G44" s="642">
        <v>2004</v>
      </c>
      <c r="H44" s="642">
        <v>2004</v>
      </c>
      <c r="I44" s="643">
        <v>40000</v>
      </c>
      <c r="J44" s="644">
        <v>40000</v>
      </c>
      <c r="K44" s="645"/>
      <c r="L44" s="646"/>
    </row>
    <row r="45" spans="2:12" ht="11.25">
      <c r="B45" s="795">
        <v>926</v>
      </c>
      <c r="C45" s="789">
        <v>92695</v>
      </c>
      <c r="D45" s="554"/>
      <c r="E45" s="580" t="s">
        <v>596</v>
      </c>
      <c r="F45" s="797"/>
      <c r="G45" s="581"/>
      <c r="H45" s="581"/>
      <c r="I45" s="581"/>
      <c r="J45" s="581"/>
      <c r="K45" s="581"/>
      <c r="L45" s="647"/>
    </row>
    <row r="46" spans="2:12" ht="11.25">
      <c r="B46" s="796"/>
      <c r="C46" s="791"/>
      <c r="D46" s="567"/>
      <c r="E46" s="629" t="s">
        <v>597</v>
      </c>
      <c r="F46" s="797"/>
      <c r="G46" s="588">
        <v>2003</v>
      </c>
      <c r="H46" s="588">
        <v>2005</v>
      </c>
      <c r="I46" s="589">
        <v>3450000</v>
      </c>
      <c r="J46" s="589">
        <v>2400000</v>
      </c>
      <c r="K46" s="589">
        <v>330000</v>
      </c>
      <c r="L46" s="648"/>
    </row>
    <row r="47" spans="2:12" ht="11.25">
      <c r="B47" s="565"/>
      <c r="C47" s="566"/>
      <c r="D47" s="567"/>
      <c r="E47" s="572" t="s">
        <v>598</v>
      </c>
      <c r="F47" s="797"/>
      <c r="G47" s="588"/>
      <c r="H47" s="588"/>
      <c r="I47" s="591"/>
      <c r="J47" s="591"/>
      <c r="K47" s="591"/>
      <c r="L47" s="575"/>
    </row>
    <row r="48" spans="2:13" ht="11.25">
      <c r="B48" s="565"/>
      <c r="C48" s="566"/>
      <c r="D48" s="567"/>
      <c r="E48" s="572" t="s">
        <v>600</v>
      </c>
      <c r="F48" s="797"/>
      <c r="G48" s="588"/>
      <c r="H48" s="588"/>
      <c r="I48" s="588"/>
      <c r="J48" s="588"/>
      <c r="K48" s="588"/>
      <c r="L48" s="649"/>
      <c r="M48" s="295"/>
    </row>
    <row r="49" spans="2:13" ht="11.25">
      <c r="B49" s="565"/>
      <c r="C49" s="566"/>
      <c r="D49" s="567"/>
      <c r="E49" s="572" t="s">
        <v>601</v>
      </c>
      <c r="F49" s="797"/>
      <c r="G49" s="588"/>
      <c r="H49" s="588"/>
      <c r="I49" s="591"/>
      <c r="J49" s="650"/>
      <c r="K49" s="591"/>
      <c r="L49" s="575"/>
      <c r="M49" s="295"/>
    </row>
    <row r="50" spans="2:12" ht="12" thickBot="1">
      <c r="B50" s="506"/>
      <c r="C50" s="507"/>
      <c r="D50" s="651"/>
      <c r="E50" s="652"/>
      <c r="F50" s="798"/>
      <c r="G50" s="653"/>
      <c r="H50" s="653"/>
      <c r="I50" s="654"/>
      <c r="J50" s="654"/>
      <c r="K50" s="654"/>
      <c r="L50" s="655"/>
    </row>
    <row r="51" spans="2:13" ht="15.75" customHeight="1" thickBot="1">
      <c r="B51" s="792" t="s">
        <v>5</v>
      </c>
      <c r="C51" s="793"/>
      <c r="D51" s="793"/>
      <c r="E51" s="793"/>
      <c r="F51" s="793"/>
      <c r="G51" s="793"/>
      <c r="H51" s="794"/>
      <c r="I51" s="689">
        <f>SUM(I14,I16,I22,I24,I27,I28,I30,I32,I35,I44,I46,)</f>
        <v>25663528</v>
      </c>
      <c r="J51" s="689">
        <f>SUM(J14,J16,J22,J24,J27,J28,J30,J32,J35,J44,J46,)</f>
        <v>9789000</v>
      </c>
      <c r="K51" s="689">
        <f>SUM(K14,K16,K22,K24,K27,K28,K30,K35,K44,K46,)</f>
        <v>6806000</v>
      </c>
      <c r="L51" s="689">
        <f>SUM(L14,L16,L22,L24,L27,L28,L30,L35,L44,L46,)</f>
        <v>4136000</v>
      </c>
      <c r="M51" s="295"/>
    </row>
    <row r="52" spans="9:12" ht="11.25">
      <c r="I52" s="295"/>
      <c r="J52" s="295"/>
      <c r="K52" s="295"/>
      <c r="L52" s="295"/>
    </row>
    <row r="53" spans="9:12" ht="11.25">
      <c r="I53" s="295"/>
      <c r="J53" s="295"/>
      <c r="K53" s="295"/>
      <c r="L53" s="295"/>
    </row>
  </sheetData>
  <mergeCells count="39">
    <mergeCell ref="K4:L4"/>
    <mergeCell ref="B24:B26"/>
    <mergeCell ref="D24:D26"/>
    <mergeCell ref="F24:F26"/>
    <mergeCell ref="B7:L7"/>
    <mergeCell ref="B8:L8"/>
    <mergeCell ref="B11:B12"/>
    <mergeCell ref="F14:F23"/>
    <mergeCell ref="C11:C12"/>
    <mergeCell ref="D11:D12"/>
    <mergeCell ref="B30:B31"/>
    <mergeCell ref="B28:B29"/>
    <mergeCell ref="F28:F29"/>
    <mergeCell ref="F30:F31"/>
    <mergeCell ref="E11:E12"/>
    <mergeCell ref="G11:H11"/>
    <mergeCell ref="B9:L9"/>
    <mergeCell ref="B16:B20"/>
    <mergeCell ref="C16:C20"/>
    <mergeCell ref="L28:L29"/>
    <mergeCell ref="C30:C31"/>
    <mergeCell ref="C28:C29"/>
    <mergeCell ref="B51:H51"/>
    <mergeCell ref="B35:B41"/>
    <mergeCell ref="C35:C41"/>
    <mergeCell ref="B45:B46"/>
    <mergeCell ref="C45:C46"/>
    <mergeCell ref="F47:F50"/>
    <mergeCell ref="F35:F46"/>
    <mergeCell ref="C24:C26"/>
    <mergeCell ref="F32:F33"/>
    <mergeCell ref="J11:L11"/>
    <mergeCell ref="F11:F12"/>
    <mergeCell ref="I11:I12"/>
    <mergeCell ref="I28:I29"/>
    <mergeCell ref="J28:J29"/>
    <mergeCell ref="G28:G29"/>
    <mergeCell ref="H28:H29"/>
    <mergeCell ref="K28:K29"/>
  </mergeCells>
  <printOptions/>
  <pageMargins left="1.04" right="0.75" top="1.09" bottom="1" header="0.5" footer="0.5"/>
  <pageSetup horizontalDpi="300" verticalDpi="300" orientation="landscape" paperSize="9" scale="81" r:id="rId2"/>
  <rowBreaks count="1" manualBreakCount="1">
    <brk id="33" min="1" max="11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B1">
      <selection activeCell="G2" sqref="G2"/>
    </sheetView>
  </sheetViews>
  <sheetFormatPr defaultColWidth="9.140625" defaultRowHeight="12"/>
  <cols>
    <col min="1" max="1" width="15.8515625" style="2" customWidth="1"/>
    <col min="2" max="2" width="5.140625" style="2" customWidth="1"/>
    <col min="3" max="3" width="24.7109375" style="2" customWidth="1"/>
    <col min="4" max="4" width="13.28125" style="2" customWidth="1"/>
    <col min="5" max="6" width="13.00390625" style="2" customWidth="1"/>
    <col min="7" max="9" width="13.421875" style="2" customWidth="1"/>
    <col min="10" max="16384" width="9.28125" style="2" customWidth="1"/>
  </cols>
  <sheetData>
    <row r="1" spans="7:9" ht="11.25">
      <c r="G1" s="692" t="s">
        <v>659</v>
      </c>
      <c r="H1" s="690"/>
      <c r="I1" s="690"/>
    </row>
    <row r="2" spans="7:9" ht="11.25" customHeight="1">
      <c r="G2" s="691" t="s">
        <v>661</v>
      </c>
      <c r="H2" s="818" t="s">
        <v>653</v>
      </c>
      <c r="I2" s="818"/>
    </row>
    <row r="3" spans="7:9" ht="11.25" customHeight="1">
      <c r="G3" s="692" t="s">
        <v>657</v>
      </c>
      <c r="H3" s="690"/>
      <c r="I3" s="690"/>
    </row>
    <row r="4" spans="7:9" ht="11.25" customHeight="1">
      <c r="G4" s="819" t="s">
        <v>660</v>
      </c>
      <c r="H4" s="819"/>
      <c r="I4" s="690"/>
    </row>
    <row r="5" ht="11.25"/>
    <row r="6" ht="11.25"/>
    <row r="7" ht="11.25"/>
    <row r="8" ht="11.25"/>
    <row r="10" spans="1:9" ht="12.75">
      <c r="A10" s="40"/>
      <c r="B10" s="40"/>
      <c r="C10" s="40"/>
      <c r="D10" s="40"/>
      <c r="E10" s="40"/>
      <c r="F10" s="40"/>
      <c r="G10" s="40"/>
      <c r="H10" s="40"/>
      <c r="I10" s="40"/>
    </row>
    <row r="11" spans="2:9" ht="12.75">
      <c r="B11" s="733" t="s">
        <v>295</v>
      </c>
      <c r="C11" s="733"/>
      <c r="D11" s="733"/>
      <c r="E11" s="733"/>
      <c r="F11" s="733"/>
      <c r="G11" s="733"/>
      <c r="H11" s="733"/>
      <c r="I11" s="40"/>
    </row>
    <row r="12" spans="2:9" ht="12.75">
      <c r="B12" s="733" t="s">
        <v>499</v>
      </c>
      <c r="C12" s="733"/>
      <c r="D12" s="733"/>
      <c r="E12" s="733"/>
      <c r="F12" s="733"/>
      <c r="G12" s="733"/>
      <c r="H12" s="733"/>
      <c r="I12" s="40"/>
    </row>
    <row r="13" spans="2:9" ht="12.75">
      <c r="B13" s="733" t="s">
        <v>438</v>
      </c>
      <c r="C13" s="733"/>
      <c r="D13" s="733"/>
      <c r="E13" s="733"/>
      <c r="F13" s="733"/>
      <c r="G13" s="733"/>
      <c r="H13" s="733"/>
      <c r="I13" s="40"/>
    </row>
    <row r="14" spans="2:9" ht="12.75">
      <c r="B14" s="733" t="s">
        <v>554</v>
      </c>
      <c r="C14" s="733"/>
      <c r="D14" s="733"/>
      <c r="E14" s="733"/>
      <c r="F14" s="733"/>
      <c r="G14" s="733"/>
      <c r="H14" s="733"/>
      <c r="I14" s="40"/>
    </row>
    <row r="15" spans="2:9" ht="12.75">
      <c r="B15" s="733" t="s">
        <v>122</v>
      </c>
      <c r="C15" s="733"/>
      <c r="D15" s="733"/>
      <c r="E15" s="733"/>
      <c r="F15" s="733"/>
      <c r="G15" s="733"/>
      <c r="H15" s="733"/>
      <c r="I15" s="40"/>
    </row>
    <row r="16" spans="2:9" ht="12.75">
      <c r="B16" s="40"/>
      <c r="C16" s="40"/>
      <c r="D16" s="40"/>
      <c r="E16" s="40"/>
      <c r="F16" s="40"/>
      <c r="G16" s="40"/>
      <c r="H16" s="40"/>
      <c r="I16" s="40"/>
    </row>
    <row r="19" spans="2:9" ht="15">
      <c r="B19" s="820" t="s">
        <v>17</v>
      </c>
      <c r="C19" s="820" t="s">
        <v>0</v>
      </c>
      <c r="D19" s="820" t="s">
        <v>15</v>
      </c>
      <c r="E19" s="375">
        <v>750</v>
      </c>
      <c r="F19" s="816" t="s">
        <v>165</v>
      </c>
      <c r="G19" s="817"/>
      <c r="H19" s="816" t="s">
        <v>167</v>
      </c>
      <c r="I19" s="817"/>
    </row>
    <row r="20" spans="2:9" ht="15">
      <c r="B20" s="821"/>
      <c r="C20" s="821"/>
      <c r="D20" s="821"/>
      <c r="E20" s="377">
        <v>75095</v>
      </c>
      <c r="F20" s="377">
        <v>90003</v>
      </c>
      <c r="G20" s="486" t="s">
        <v>166</v>
      </c>
      <c r="H20" s="376" t="s">
        <v>168</v>
      </c>
      <c r="I20" s="671">
        <v>92195</v>
      </c>
    </row>
    <row r="21" spans="2:9" ht="16.5" customHeight="1">
      <c r="B21" s="338">
        <v>1</v>
      </c>
      <c r="C21" s="332" t="s">
        <v>18</v>
      </c>
      <c r="D21" s="339">
        <v>850</v>
      </c>
      <c r="E21" s="339">
        <v>50</v>
      </c>
      <c r="F21" s="339"/>
      <c r="G21" s="339"/>
      <c r="H21" s="339"/>
      <c r="I21" s="60">
        <v>800</v>
      </c>
    </row>
    <row r="22" spans="2:9" ht="16.5" customHeight="1">
      <c r="B22" s="332">
        <v>2</v>
      </c>
      <c r="C22" s="332" t="s">
        <v>19</v>
      </c>
      <c r="D22" s="339">
        <v>850</v>
      </c>
      <c r="E22" s="339">
        <v>50</v>
      </c>
      <c r="F22" s="339"/>
      <c r="G22" s="339"/>
      <c r="H22" s="339"/>
      <c r="I22" s="60">
        <v>800</v>
      </c>
    </row>
    <row r="23" spans="2:9" ht="16.5" customHeight="1">
      <c r="B23" s="332">
        <v>3</v>
      </c>
      <c r="C23" s="332" t="s">
        <v>20</v>
      </c>
      <c r="D23" s="339">
        <v>850</v>
      </c>
      <c r="E23" s="339">
        <v>50</v>
      </c>
      <c r="F23" s="339"/>
      <c r="G23" s="339"/>
      <c r="H23" s="339"/>
      <c r="I23" s="60">
        <v>800</v>
      </c>
    </row>
    <row r="24" spans="2:9" ht="16.5" customHeight="1">
      <c r="B24" s="332">
        <v>4</v>
      </c>
      <c r="C24" s="332" t="s">
        <v>21</v>
      </c>
      <c r="D24" s="339">
        <v>850</v>
      </c>
      <c r="E24" s="339">
        <v>50</v>
      </c>
      <c r="F24" s="339"/>
      <c r="G24" s="339"/>
      <c r="H24" s="339"/>
      <c r="I24" s="60">
        <v>800</v>
      </c>
    </row>
    <row r="25" spans="2:9" ht="16.5" customHeight="1">
      <c r="B25" s="332">
        <v>5</v>
      </c>
      <c r="C25" s="332" t="s">
        <v>275</v>
      </c>
      <c r="D25" s="339">
        <f aca="true" t="shared" si="0" ref="D25:D40">SUM(E25:H25)</f>
        <v>1700</v>
      </c>
      <c r="E25" s="339">
        <v>550</v>
      </c>
      <c r="F25" s="339">
        <v>200</v>
      </c>
      <c r="G25" s="339">
        <v>100</v>
      </c>
      <c r="H25" s="339">
        <v>850</v>
      </c>
      <c r="I25" s="61"/>
    </row>
    <row r="26" spans="2:9" ht="16.5" customHeight="1">
      <c r="B26" s="332">
        <v>6</v>
      </c>
      <c r="C26" s="332" t="s">
        <v>22</v>
      </c>
      <c r="D26" s="339">
        <f t="shared" si="0"/>
        <v>2800</v>
      </c>
      <c r="E26" s="339">
        <v>550</v>
      </c>
      <c r="F26" s="339">
        <v>500</v>
      </c>
      <c r="G26" s="339">
        <v>300</v>
      </c>
      <c r="H26" s="339">
        <v>1450</v>
      </c>
      <c r="I26" s="61"/>
    </row>
    <row r="27" spans="2:9" ht="16.5" customHeight="1">
      <c r="B27" s="332">
        <v>7</v>
      </c>
      <c r="C27" s="332" t="s">
        <v>23</v>
      </c>
      <c r="D27" s="339">
        <f t="shared" si="0"/>
        <v>1700</v>
      </c>
      <c r="E27" s="339">
        <v>550</v>
      </c>
      <c r="F27" s="339">
        <v>210</v>
      </c>
      <c r="G27" s="339">
        <v>240</v>
      </c>
      <c r="H27" s="339">
        <v>700</v>
      </c>
      <c r="I27" s="61"/>
    </row>
    <row r="28" spans="2:9" ht="16.5" customHeight="1">
      <c r="B28" s="332">
        <v>8</v>
      </c>
      <c r="C28" s="332" t="s">
        <v>38</v>
      </c>
      <c r="D28" s="339">
        <f t="shared" si="0"/>
        <v>2500</v>
      </c>
      <c r="E28" s="339">
        <v>550</v>
      </c>
      <c r="F28" s="339">
        <v>200</v>
      </c>
      <c r="G28" s="339">
        <v>950</v>
      </c>
      <c r="H28" s="339">
        <v>800</v>
      </c>
      <c r="I28" s="61"/>
    </row>
    <row r="29" spans="2:9" ht="16.5" customHeight="1">
      <c r="B29" s="332">
        <v>9</v>
      </c>
      <c r="C29" s="332" t="s">
        <v>39</v>
      </c>
      <c r="D29" s="339">
        <f t="shared" si="0"/>
        <v>1400</v>
      </c>
      <c r="E29" s="339">
        <v>550</v>
      </c>
      <c r="F29" s="339">
        <v>100</v>
      </c>
      <c r="G29" s="339">
        <v>200</v>
      </c>
      <c r="H29" s="339">
        <v>550</v>
      </c>
      <c r="I29" s="61"/>
    </row>
    <row r="30" spans="2:9" ht="16.5" customHeight="1">
      <c r="B30" s="332">
        <v>10</v>
      </c>
      <c r="C30" s="332" t="s">
        <v>24</v>
      </c>
      <c r="D30" s="339">
        <f t="shared" si="0"/>
        <v>4000</v>
      </c>
      <c r="E30" s="339">
        <v>550</v>
      </c>
      <c r="F30" s="339"/>
      <c r="G30" s="339">
        <v>770</v>
      </c>
      <c r="H30" s="339">
        <v>2680</v>
      </c>
      <c r="I30" s="61"/>
    </row>
    <row r="31" spans="2:9" ht="16.5" customHeight="1">
      <c r="B31" s="332">
        <v>11</v>
      </c>
      <c r="C31" s="332" t="s">
        <v>25</v>
      </c>
      <c r="D31" s="339">
        <f t="shared" si="0"/>
        <v>2000</v>
      </c>
      <c r="E31" s="339">
        <v>550</v>
      </c>
      <c r="F31" s="339">
        <v>400</v>
      </c>
      <c r="G31" s="339"/>
      <c r="H31" s="339">
        <v>1050</v>
      </c>
      <c r="I31" s="61"/>
    </row>
    <row r="32" spans="2:9" ht="16.5" customHeight="1">
      <c r="B32" s="332">
        <v>12</v>
      </c>
      <c r="C32" s="332" t="s">
        <v>40</v>
      </c>
      <c r="D32" s="339">
        <f t="shared" si="0"/>
        <v>2000</v>
      </c>
      <c r="E32" s="339">
        <v>550</v>
      </c>
      <c r="F32" s="339">
        <v>100</v>
      </c>
      <c r="G32" s="339">
        <v>100</v>
      </c>
      <c r="H32" s="339">
        <v>1250</v>
      </c>
      <c r="I32" s="61"/>
    </row>
    <row r="33" spans="2:9" ht="16.5" customHeight="1">
      <c r="B33" s="332">
        <v>13</v>
      </c>
      <c r="C33" s="332" t="s">
        <v>41</v>
      </c>
      <c r="D33" s="339">
        <f t="shared" si="0"/>
        <v>2000</v>
      </c>
      <c r="E33" s="339">
        <v>550</v>
      </c>
      <c r="F33" s="339">
        <v>200</v>
      </c>
      <c r="G33" s="339">
        <v>200</v>
      </c>
      <c r="H33" s="339">
        <v>1050</v>
      </c>
      <c r="I33" s="61"/>
    </row>
    <row r="34" spans="2:9" ht="16.5" customHeight="1">
      <c r="B34" s="332">
        <v>14</v>
      </c>
      <c r="C34" s="332" t="s">
        <v>27</v>
      </c>
      <c r="D34" s="339">
        <f t="shared" si="0"/>
        <v>7000</v>
      </c>
      <c r="E34" s="339">
        <v>550</v>
      </c>
      <c r="F34" s="339">
        <v>1500</v>
      </c>
      <c r="G34" s="339">
        <v>570</v>
      </c>
      <c r="H34" s="339">
        <v>4380</v>
      </c>
      <c r="I34" s="61"/>
    </row>
    <row r="35" spans="2:9" ht="16.5" customHeight="1">
      <c r="B35" s="332">
        <v>15</v>
      </c>
      <c r="C35" s="332" t="s">
        <v>28</v>
      </c>
      <c r="D35" s="339">
        <f t="shared" si="0"/>
        <v>5500</v>
      </c>
      <c r="E35" s="339">
        <v>550</v>
      </c>
      <c r="F35" s="339">
        <v>850</v>
      </c>
      <c r="G35" s="339"/>
      <c r="H35" s="339">
        <v>4100</v>
      </c>
      <c r="I35" s="61"/>
    </row>
    <row r="36" spans="2:9" ht="16.5" customHeight="1">
      <c r="B36" s="332">
        <v>16</v>
      </c>
      <c r="C36" s="332" t="s">
        <v>29</v>
      </c>
      <c r="D36" s="339">
        <f t="shared" si="0"/>
        <v>1900</v>
      </c>
      <c r="E36" s="339">
        <v>550</v>
      </c>
      <c r="F36" s="339">
        <v>100</v>
      </c>
      <c r="G36" s="339">
        <v>100</v>
      </c>
      <c r="H36" s="339">
        <v>1150</v>
      </c>
      <c r="I36" s="61"/>
    </row>
    <row r="37" spans="2:9" ht="16.5" customHeight="1">
      <c r="B37" s="332">
        <v>17</v>
      </c>
      <c r="C37" s="332" t="s">
        <v>30</v>
      </c>
      <c r="D37" s="339">
        <f t="shared" si="0"/>
        <v>4000</v>
      </c>
      <c r="E37" s="339">
        <v>550</v>
      </c>
      <c r="F37" s="339">
        <v>1050</v>
      </c>
      <c r="G37" s="339">
        <v>260</v>
      </c>
      <c r="H37" s="339">
        <v>2140</v>
      </c>
      <c r="I37" s="61"/>
    </row>
    <row r="38" spans="2:9" ht="16.5" customHeight="1">
      <c r="B38" s="332">
        <v>18</v>
      </c>
      <c r="C38" s="332" t="s">
        <v>31</v>
      </c>
      <c r="D38" s="339">
        <f t="shared" si="0"/>
        <v>1800</v>
      </c>
      <c r="E38" s="339">
        <v>550</v>
      </c>
      <c r="F38" s="339">
        <v>250</v>
      </c>
      <c r="G38" s="339">
        <v>100</v>
      </c>
      <c r="H38" s="339">
        <v>900</v>
      </c>
      <c r="I38" s="61"/>
    </row>
    <row r="39" spans="2:9" ht="16.5" customHeight="1">
      <c r="B39" s="332">
        <v>19</v>
      </c>
      <c r="C39" s="332" t="s">
        <v>26</v>
      </c>
      <c r="D39" s="339">
        <f t="shared" si="0"/>
        <v>1500</v>
      </c>
      <c r="E39" s="339">
        <v>550</v>
      </c>
      <c r="F39" s="339">
        <v>200</v>
      </c>
      <c r="G39" s="339"/>
      <c r="H39" s="339">
        <v>750</v>
      </c>
      <c r="I39" s="61"/>
    </row>
    <row r="40" spans="2:9" ht="16.5" customHeight="1">
      <c r="B40" s="340">
        <v>20</v>
      </c>
      <c r="C40" s="340" t="s">
        <v>32</v>
      </c>
      <c r="D40" s="339">
        <f t="shared" si="0"/>
        <v>1600</v>
      </c>
      <c r="E40" s="339">
        <v>550</v>
      </c>
      <c r="F40" s="339">
        <v>300</v>
      </c>
      <c r="G40" s="339">
        <v>100</v>
      </c>
      <c r="H40" s="339">
        <v>650</v>
      </c>
      <c r="I40" s="61"/>
    </row>
    <row r="41" spans="2:9" ht="16.5" customHeight="1">
      <c r="B41" s="334">
        <v>21</v>
      </c>
      <c r="C41" s="333" t="s">
        <v>658</v>
      </c>
      <c r="D41" s="693">
        <v>1100</v>
      </c>
      <c r="E41" s="693">
        <v>600</v>
      </c>
      <c r="F41" s="341"/>
      <c r="G41" s="342"/>
      <c r="H41" s="342">
        <v>500</v>
      </c>
      <c r="I41" s="61"/>
    </row>
    <row r="42" spans="2:9" ht="16.5" customHeight="1">
      <c r="B42" s="343"/>
      <c r="C42" s="344" t="s">
        <v>71</v>
      </c>
      <c r="D42" s="345">
        <f aca="true" t="shared" si="1" ref="D42:I42">SUM(D21:D41)</f>
        <v>47900</v>
      </c>
      <c r="E42" s="345">
        <f t="shared" si="1"/>
        <v>9600</v>
      </c>
      <c r="F42" s="345">
        <f t="shared" si="1"/>
        <v>6160</v>
      </c>
      <c r="G42" s="345">
        <f t="shared" si="1"/>
        <v>3990</v>
      </c>
      <c r="H42" s="345">
        <f t="shared" si="1"/>
        <v>24950</v>
      </c>
      <c r="I42" s="345">
        <f t="shared" si="1"/>
        <v>3200</v>
      </c>
    </row>
    <row r="43" spans="4:9" ht="11.25">
      <c r="D43" s="10"/>
      <c r="G43" s="10"/>
      <c r="H43" s="10"/>
      <c r="I43" s="3"/>
    </row>
    <row r="44" spans="4:9" ht="11.25">
      <c r="D44" s="10"/>
      <c r="G44" s="10"/>
      <c r="H44" s="10"/>
      <c r="I44" s="3"/>
    </row>
    <row r="45" spans="7:9" ht="11.25">
      <c r="G45" s="10"/>
      <c r="H45" s="10"/>
      <c r="I45" s="3"/>
    </row>
    <row r="46" spans="7:8" ht="11.25">
      <c r="G46" s="10"/>
      <c r="H46" s="10"/>
    </row>
    <row r="47" spans="7:8" ht="11.25">
      <c r="G47" s="10"/>
      <c r="H47" s="10"/>
    </row>
    <row r="48" spans="7:8" ht="11.25">
      <c r="G48" s="10"/>
      <c r="H48" s="10"/>
    </row>
    <row r="49" spans="7:8" ht="11.25">
      <c r="G49" s="10"/>
      <c r="H49" s="10"/>
    </row>
    <row r="50" spans="7:8" ht="11.25">
      <c r="G50" s="10"/>
      <c r="H50" s="10"/>
    </row>
    <row r="51" spans="7:8" ht="11.25">
      <c r="G51" s="10"/>
      <c r="H51" s="10"/>
    </row>
    <row r="52" spans="7:8" ht="11.25">
      <c r="G52" s="10"/>
      <c r="H52" s="10"/>
    </row>
    <row r="53" spans="7:8" ht="11.25">
      <c r="G53" s="10"/>
      <c r="H53" s="10"/>
    </row>
    <row r="54" spans="7:8" ht="11.25">
      <c r="G54" s="10"/>
      <c r="H54" s="10"/>
    </row>
    <row r="55" spans="7:8" ht="11.25">
      <c r="G55" s="10"/>
      <c r="H55" s="10"/>
    </row>
    <row r="56" spans="7:8" ht="11.25">
      <c r="G56" s="10"/>
      <c r="H56" s="10"/>
    </row>
    <row r="57" spans="7:8" ht="11.25">
      <c r="G57" s="10"/>
      <c r="H57" s="10"/>
    </row>
    <row r="58" spans="7:8" ht="11.25">
      <c r="G58" s="10"/>
      <c r="H58" s="10"/>
    </row>
    <row r="59" spans="7:8" ht="11.25">
      <c r="G59" s="10"/>
      <c r="H59" s="10"/>
    </row>
  </sheetData>
  <mergeCells count="12">
    <mergeCell ref="B19:B20"/>
    <mergeCell ref="C19:C20"/>
    <mergeCell ref="F19:G19"/>
    <mergeCell ref="B13:H13"/>
    <mergeCell ref="H2:I2"/>
    <mergeCell ref="G4:H4"/>
    <mergeCell ref="H19:I19"/>
    <mergeCell ref="D19:D20"/>
    <mergeCell ref="B11:H11"/>
    <mergeCell ref="B12:H12"/>
    <mergeCell ref="B14:H14"/>
    <mergeCell ref="B15:H15"/>
  </mergeCells>
  <printOptions/>
  <pageMargins left="1" right="0.3937007874015748" top="0.85" bottom="0.984251968503937" header="0.85" footer="0.8661417322834646"/>
  <pageSetup horizontalDpi="300" verticalDpi="300" orientation="portrait" paperSize="9" scale="9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tabSelected="1" zoomScaleSheetLayoutView="100" workbookViewId="0" topLeftCell="A29">
      <selection activeCell="B43" sqref="B43"/>
    </sheetView>
  </sheetViews>
  <sheetFormatPr defaultColWidth="9.140625" defaultRowHeight="12"/>
  <cols>
    <col min="1" max="1" width="3.8515625" style="2" customWidth="1"/>
    <col min="2" max="2" width="41.421875" style="2" customWidth="1"/>
    <col min="3" max="3" width="15.8515625" style="2" customWidth="1"/>
    <col min="4" max="4" width="15.00390625" style="2" customWidth="1"/>
    <col min="5" max="5" width="14.7109375" style="2" customWidth="1"/>
    <col min="6" max="6" width="15.00390625" style="2" customWidth="1"/>
    <col min="7" max="7" width="10.140625" style="2" bestFit="1" customWidth="1"/>
    <col min="8" max="16384" width="9.28125" style="2" customWidth="1"/>
  </cols>
  <sheetData>
    <row r="1" spans="3:5" ht="12">
      <c r="C1" s="24"/>
      <c r="E1" s="71" t="s">
        <v>487</v>
      </c>
    </row>
    <row r="2" spans="5:7" ht="12">
      <c r="E2" s="261" t="s">
        <v>273</v>
      </c>
      <c r="F2" s="261" t="s">
        <v>653</v>
      </c>
      <c r="G2" s="261"/>
    </row>
    <row r="3" ht="12">
      <c r="E3" s="24" t="s">
        <v>43</v>
      </c>
    </row>
    <row r="4" spans="1:6" ht="12.75">
      <c r="A4" s="733"/>
      <c r="B4" s="733"/>
      <c r="C4" s="733"/>
      <c r="E4" s="727" t="s">
        <v>656</v>
      </c>
      <c r="F4" s="727"/>
    </row>
    <row r="5" spans="1:3" ht="12.75">
      <c r="A5" s="733"/>
      <c r="B5" s="733"/>
      <c r="C5" s="733"/>
    </row>
    <row r="6" ht="11.25">
      <c r="B6" s="52"/>
    </row>
    <row r="7" ht="11.25">
      <c r="B7" s="52"/>
    </row>
    <row r="8" ht="11.25">
      <c r="B8" s="52"/>
    </row>
    <row r="9" spans="1:7" ht="12.75">
      <c r="A9" s="707" t="s">
        <v>509</v>
      </c>
      <c r="B9" s="707"/>
      <c r="C9" s="707"/>
      <c r="D9" s="707"/>
      <c r="E9" s="707"/>
      <c r="F9" s="707"/>
      <c r="G9" s="40"/>
    </row>
    <row r="10" spans="1:7" ht="12.75">
      <c r="A10" s="707" t="s">
        <v>413</v>
      </c>
      <c r="B10" s="707"/>
      <c r="C10" s="707"/>
      <c r="D10" s="707"/>
      <c r="E10" s="707"/>
      <c r="F10" s="707"/>
      <c r="G10" s="40"/>
    </row>
    <row r="11" spans="1:7" ht="12.75">
      <c r="A11" s="707" t="s">
        <v>414</v>
      </c>
      <c r="B11" s="707"/>
      <c r="C11" s="707"/>
      <c r="D11" s="707"/>
      <c r="E11" s="707"/>
      <c r="F11" s="707"/>
      <c r="G11" s="40"/>
    </row>
    <row r="12" spans="1:7" ht="12.75">
      <c r="A12" s="228"/>
      <c r="B12" s="228"/>
      <c r="C12" s="228"/>
      <c r="D12" s="228"/>
      <c r="E12" s="228"/>
      <c r="F12" s="228"/>
      <c r="G12" s="40"/>
    </row>
    <row r="13" spans="1:6" ht="12.75">
      <c r="A13" s="733" t="s">
        <v>122</v>
      </c>
      <c r="B13" s="733"/>
      <c r="C13" s="733"/>
      <c r="D13" s="733"/>
      <c r="E13" s="733"/>
      <c r="F13" s="733"/>
    </row>
    <row r="14" spans="1:6" ht="12.75">
      <c r="A14" s="825"/>
      <c r="B14" s="825"/>
      <c r="C14" s="825"/>
      <c r="D14" s="825"/>
      <c r="E14" s="825"/>
      <c r="F14" s="825"/>
    </row>
    <row r="15" spans="1:6" ht="12.75">
      <c r="A15" s="825" t="s">
        <v>169</v>
      </c>
      <c r="B15" s="825"/>
      <c r="C15" s="825"/>
      <c r="D15" s="825"/>
      <c r="E15" s="825"/>
      <c r="F15" s="825"/>
    </row>
    <row r="16" spans="1:6" ht="12.75">
      <c r="A16" s="825" t="s">
        <v>170</v>
      </c>
      <c r="B16" s="825"/>
      <c r="C16" s="825"/>
      <c r="D16" s="825"/>
      <c r="E16" s="825"/>
      <c r="F16" s="825"/>
    </row>
    <row r="18" spans="1:6" ht="11.25">
      <c r="A18" s="720" t="s">
        <v>17</v>
      </c>
      <c r="B18" s="720" t="s">
        <v>46</v>
      </c>
      <c r="C18" s="368" t="s">
        <v>74</v>
      </c>
      <c r="D18" s="827" t="s">
        <v>75</v>
      </c>
      <c r="E18" s="828"/>
      <c r="F18" s="822" t="s">
        <v>276</v>
      </c>
    </row>
    <row r="19" spans="1:6" ht="11.25">
      <c r="A19" s="826"/>
      <c r="B19" s="826"/>
      <c r="C19" s="369" t="s">
        <v>77</v>
      </c>
      <c r="D19" s="829"/>
      <c r="E19" s="830"/>
      <c r="F19" s="823"/>
    </row>
    <row r="20" spans="1:6" ht="12">
      <c r="A20" s="826"/>
      <c r="B20" s="826"/>
      <c r="C20" s="369" t="s">
        <v>78</v>
      </c>
      <c r="D20" s="370" t="s">
        <v>305</v>
      </c>
      <c r="E20" s="368" t="s">
        <v>37</v>
      </c>
      <c r="F20" s="823"/>
    </row>
    <row r="21" spans="1:6" ht="12">
      <c r="A21" s="826"/>
      <c r="B21" s="826"/>
      <c r="C21" s="369" t="s">
        <v>80</v>
      </c>
      <c r="D21" s="371" t="s">
        <v>270</v>
      </c>
      <c r="E21" s="369" t="s">
        <v>81</v>
      </c>
      <c r="F21" s="823"/>
    </row>
    <row r="22" spans="1:6" ht="12">
      <c r="A22" s="721"/>
      <c r="B22" s="721"/>
      <c r="C22" s="372" t="s">
        <v>83</v>
      </c>
      <c r="D22" s="373" t="s">
        <v>96</v>
      </c>
      <c r="E22" s="371"/>
      <c r="F22" s="824"/>
    </row>
    <row r="23" spans="1:6" ht="12">
      <c r="A23" s="190"/>
      <c r="B23" s="194"/>
      <c r="C23" s="197"/>
      <c r="D23" s="198"/>
      <c r="E23" s="198"/>
      <c r="F23" s="186"/>
    </row>
    <row r="24" spans="1:6" ht="12">
      <c r="A24" s="187">
        <v>1</v>
      </c>
      <c r="B24" s="191" t="s">
        <v>236</v>
      </c>
      <c r="C24" s="57">
        <f>SUM(C27:C33)</f>
        <v>20000</v>
      </c>
      <c r="D24" s="57">
        <f>SUM(D27:D33)</f>
        <v>20000</v>
      </c>
      <c r="E24" s="134"/>
      <c r="F24" s="130"/>
    </row>
    <row r="25" spans="1:6" ht="11.25">
      <c r="A25" s="188"/>
      <c r="B25" s="191" t="s">
        <v>237</v>
      </c>
      <c r="C25" s="134"/>
      <c r="D25" s="134"/>
      <c r="E25" s="134"/>
      <c r="F25" s="130"/>
    </row>
    <row r="26" spans="1:6" ht="11.25">
      <c r="A26" s="188"/>
      <c r="B26" s="191" t="s">
        <v>238</v>
      </c>
      <c r="C26" s="57"/>
      <c r="D26" s="57"/>
      <c r="E26" s="134"/>
      <c r="F26" s="130"/>
    </row>
    <row r="27" spans="1:6" ht="12">
      <c r="A27" s="187"/>
      <c r="B27" s="191" t="s">
        <v>348</v>
      </c>
      <c r="C27" s="134">
        <v>10000</v>
      </c>
      <c r="D27" s="134">
        <v>10000</v>
      </c>
      <c r="E27" s="134"/>
      <c r="F27" s="130"/>
    </row>
    <row r="28" spans="1:6" ht="11.25">
      <c r="A28" s="188"/>
      <c r="B28" s="191" t="s">
        <v>349</v>
      </c>
      <c r="C28" s="134">
        <v>3000</v>
      </c>
      <c r="D28" s="134">
        <v>3000</v>
      </c>
      <c r="E28" s="134"/>
      <c r="F28" s="130"/>
    </row>
    <row r="29" spans="1:6" ht="11.25">
      <c r="A29" s="188"/>
      <c r="B29" s="191" t="s">
        <v>350</v>
      </c>
      <c r="C29" s="134">
        <v>3000</v>
      </c>
      <c r="D29" s="134">
        <v>3000</v>
      </c>
      <c r="E29" s="134"/>
      <c r="F29" s="130"/>
    </row>
    <row r="30" spans="1:6" ht="11.25">
      <c r="A30" s="188"/>
      <c r="B30" s="191" t="s">
        <v>351</v>
      </c>
      <c r="C30" s="134">
        <v>1000</v>
      </c>
      <c r="D30" s="134">
        <v>1000</v>
      </c>
      <c r="E30" s="134"/>
      <c r="F30" s="130"/>
    </row>
    <row r="31" spans="1:6" ht="11.25">
      <c r="A31" s="188"/>
      <c r="B31" s="191" t="s">
        <v>352</v>
      </c>
      <c r="C31" s="134">
        <v>1000</v>
      </c>
      <c r="D31" s="134">
        <v>1000</v>
      </c>
      <c r="E31" s="134"/>
      <c r="F31" s="130"/>
    </row>
    <row r="32" spans="1:6" ht="11.25">
      <c r="A32" s="188"/>
      <c r="B32" s="191" t="s">
        <v>353</v>
      </c>
      <c r="C32" s="134">
        <v>1000</v>
      </c>
      <c r="D32" s="134">
        <v>1000</v>
      </c>
      <c r="E32" s="134"/>
      <c r="F32" s="130"/>
    </row>
    <row r="33" spans="1:6" ht="11.25">
      <c r="A33" s="188"/>
      <c r="B33" s="191" t="s">
        <v>354</v>
      </c>
      <c r="C33" s="134">
        <v>1000</v>
      </c>
      <c r="D33" s="134">
        <v>1000</v>
      </c>
      <c r="E33" s="134"/>
      <c r="F33" s="130"/>
    </row>
    <row r="34" spans="1:16" s="117" customFormat="1" ht="11.25">
      <c r="A34" s="8"/>
      <c r="B34" s="8"/>
      <c r="C34" s="199"/>
      <c r="D34" s="199"/>
      <c r="E34" s="199"/>
      <c r="F34" s="8"/>
      <c r="G34" s="12"/>
      <c r="H34" s="3"/>
      <c r="I34" s="3"/>
      <c r="J34" s="3"/>
      <c r="K34" s="3"/>
      <c r="L34" s="3"/>
      <c r="M34" s="3"/>
      <c r="N34" s="3"/>
      <c r="O34" s="3"/>
      <c r="P34" s="3"/>
    </row>
    <row r="35" spans="1:7" ht="11.25">
      <c r="A35" s="453" t="s">
        <v>102</v>
      </c>
      <c r="B35" s="454" t="s">
        <v>292</v>
      </c>
      <c r="C35" s="455">
        <f>SUM(C38,C39,C40,C43,)</f>
        <v>130000</v>
      </c>
      <c r="D35" s="455">
        <f>SUM(D38,D39,D40,D43,)</f>
        <v>62738</v>
      </c>
      <c r="E35" s="455">
        <f>SUM(E38,E39,E40,E43,)</f>
        <v>37262</v>
      </c>
      <c r="F35" s="462">
        <f>SUM(F38,F39,F40,F43,)</f>
        <v>30000</v>
      </c>
      <c r="G35" s="10"/>
    </row>
    <row r="36" spans="1:6" ht="11.25">
      <c r="A36" s="188"/>
      <c r="B36" s="191" t="s">
        <v>131</v>
      </c>
      <c r="C36" s="57"/>
      <c r="D36" s="57"/>
      <c r="E36" s="57"/>
      <c r="F36" s="130"/>
    </row>
    <row r="37" spans="1:6" ht="11.25">
      <c r="A37" s="188"/>
      <c r="B37" s="191"/>
      <c r="C37" s="130"/>
      <c r="D37" s="134"/>
      <c r="E37" s="134"/>
      <c r="F37" s="130"/>
    </row>
    <row r="38" spans="1:6" ht="33.75">
      <c r="A38" s="188"/>
      <c r="B38" s="419" t="s">
        <v>510</v>
      </c>
      <c r="C38" s="134">
        <v>56950</v>
      </c>
      <c r="D38" s="134">
        <v>38658</v>
      </c>
      <c r="E38" s="134">
        <v>18292</v>
      </c>
      <c r="F38" s="130"/>
    </row>
    <row r="39" spans="1:6" ht="33.75">
      <c r="A39" s="188"/>
      <c r="B39" s="452" t="s">
        <v>511</v>
      </c>
      <c r="C39" s="418">
        <v>14500</v>
      </c>
      <c r="D39" s="418">
        <v>5397</v>
      </c>
      <c r="E39" s="418">
        <v>9103</v>
      </c>
      <c r="F39" s="130"/>
    </row>
    <row r="40" spans="1:6" ht="11.25">
      <c r="A40" s="188"/>
      <c r="B40" s="420" t="s">
        <v>512</v>
      </c>
      <c r="C40" s="134">
        <v>28550</v>
      </c>
      <c r="D40" s="134">
        <v>18683</v>
      </c>
      <c r="E40" s="134">
        <v>9867</v>
      </c>
      <c r="F40" s="130"/>
    </row>
    <row r="41" spans="1:6" ht="11.25">
      <c r="A41" s="188"/>
      <c r="B41" s="420" t="s">
        <v>513</v>
      </c>
      <c r="C41" s="134"/>
      <c r="D41" s="134"/>
      <c r="E41" s="134"/>
      <c r="F41" s="130"/>
    </row>
    <row r="42" spans="1:6" ht="11.25">
      <c r="A42" s="188"/>
      <c r="B42" s="420" t="s">
        <v>514</v>
      </c>
      <c r="C42" s="134"/>
      <c r="D42" s="134"/>
      <c r="E42" s="134"/>
      <c r="F42" s="130"/>
    </row>
    <row r="43" spans="1:6" ht="45">
      <c r="A43" s="188"/>
      <c r="B43" s="452" t="s">
        <v>695</v>
      </c>
      <c r="C43" s="418">
        <v>30000</v>
      </c>
      <c r="D43" s="418"/>
      <c r="E43" s="418"/>
      <c r="F43" s="457">
        <v>30000</v>
      </c>
    </row>
    <row r="44" spans="1:6" ht="11.25">
      <c r="A44" s="189"/>
      <c r="B44" s="456"/>
      <c r="C44" s="195"/>
      <c r="D44" s="195"/>
      <c r="E44" s="195"/>
      <c r="F44" s="199"/>
    </row>
    <row r="45" spans="1:6" ht="11.25">
      <c r="A45" s="188" t="s">
        <v>103</v>
      </c>
      <c r="B45" s="191" t="s">
        <v>245</v>
      </c>
      <c r="C45" s="57">
        <v>11500</v>
      </c>
      <c r="D45" s="57">
        <v>11500</v>
      </c>
      <c r="E45" s="134"/>
      <c r="F45" s="130"/>
    </row>
    <row r="46" spans="1:6" ht="11.25">
      <c r="A46" s="188"/>
      <c r="B46" s="191" t="s">
        <v>132</v>
      </c>
      <c r="C46" s="134"/>
      <c r="D46" s="134"/>
      <c r="E46" s="134"/>
      <c r="F46" s="130"/>
    </row>
    <row r="47" spans="1:6" ht="11.25">
      <c r="A47" s="188"/>
      <c r="B47" s="191" t="s">
        <v>113</v>
      </c>
      <c r="C47" s="57"/>
      <c r="D47" s="57"/>
      <c r="E47" s="134"/>
      <c r="F47" s="130"/>
    </row>
    <row r="48" spans="1:6" ht="11.25">
      <c r="A48" s="189"/>
      <c r="B48" s="165"/>
      <c r="C48" s="195"/>
      <c r="D48" s="195"/>
      <c r="E48" s="195"/>
      <c r="F48" s="199"/>
    </row>
    <row r="49" spans="1:6" ht="12">
      <c r="A49" s="187" t="s">
        <v>104</v>
      </c>
      <c r="B49" s="191" t="s">
        <v>293</v>
      </c>
      <c r="C49" s="57">
        <v>5000</v>
      </c>
      <c r="D49" s="57">
        <v>5000</v>
      </c>
      <c r="E49" s="134"/>
      <c r="F49" s="130"/>
    </row>
    <row r="50" spans="1:6" ht="11.25">
      <c r="A50" s="188"/>
      <c r="B50" s="191" t="s">
        <v>114</v>
      </c>
      <c r="C50" s="134"/>
      <c r="D50" s="134"/>
      <c r="E50" s="134"/>
      <c r="F50" s="130"/>
    </row>
    <row r="51" spans="1:6" ht="11.25">
      <c r="A51" s="188"/>
      <c r="B51" s="191" t="s">
        <v>115</v>
      </c>
      <c r="C51" s="134"/>
      <c r="D51" s="134"/>
      <c r="E51" s="134"/>
      <c r="F51" s="130"/>
    </row>
    <row r="52" spans="1:6" ht="11.25">
      <c r="A52" s="188"/>
      <c r="B52" s="191" t="s">
        <v>116</v>
      </c>
      <c r="C52" s="57"/>
      <c r="D52" s="57"/>
      <c r="E52" s="134"/>
      <c r="F52" s="130"/>
    </row>
    <row r="53" spans="1:6" ht="12">
      <c r="A53" s="155"/>
      <c r="B53" s="193"/>
      <c r="C53" s="196"/>
      <c r="D53" s="195"/>
      <c r="E53" s="195"/>
      <c r="F53" s="199"/>
    </row>
    <row r="54" spans="1:6" ht="12">
      <c r="A54" s="187" t="s">
        <v>105</v>
      </c>
      <c r="B54" s="191" t="s">
        <v>294</v>
      </c>
      <c r="C54" s="57">
        <v>10000</v>
      </c>
      <c r="D54" s="57">
        <v>10000</v>
      </c>
      <c r="E54" s="134"/>
      <c r="F54" s="130"/>
    </row>
    <row r="55" spans="1:6" ht="12">
      <c r="A55" s="187"/>
      <c r="B55" s="191" t="s">
        <v>431</v>
      </c>
      <c r="C55" s="57"/>
      <c r="D55" s="57"/>
      <c r="E55" s="134"/>
      <c r="F55" s="130"/>
    </row>
    <row r="56" spans="1:6" ht="12">
      <c r="A56" s="155"/>
      <c r="B56" s="165"/>
      <c r="C56" s="225"/>
      <c r="D56" s="225"/>
      <c r="E56" s="195"/>
      <c r="F56" s="199"/>
    </row>
    <row r="57" spans="1:6" ht="11.25">
      <c r="A57" s="188" t="s">
        <v>106</v>
      </c>
      <c r="B57" s="191" t="s">
        <v>171</v>
      </c>
      <c r="C57" s="57">
        <v>13500</v>
      </c>
      <c r="D57" s="57">
        <v>13500</v>
      </c>
      <c r="E57" s="134"/>
      <c r="F57" s="130"/>
    </row>
    <row r="58" spans="1:6" ht="11.25">
      <c r="A58" s="188"/>
      <c r="B58" s="191" t="s">
        <v>172</v>
      </c>
      <c r="C58" s="57"/>
      <c r="D58" s="57"/>
      <c r="E58" s="134"/>
      <c r="F58" s="130"/>
    </row>
    <row r="59" spans="1:6" ht="11.25">
      <c r="A59" s="188"/>
      <c r="B59" s="192"/>
      <c r="C59" s="134"/>
      <c r="D59" s="134"/>
      <c r="E59" s="134"/>
      <c r="F59" s="130"/>
    </row>
    <row r="60" spans="1:6" ht="45">
      <c r="A60" s="458" t="s">
        <v>432</v>
      </c>
      <c r="B60" s="459" t="s">
        <v>515</v>
      </c>
      <c r="C60" s="461">
        <v>48000</v>
      </c>
      <c r="D60" s="461">
        <v>48000</v>
      </c>
      <c r="E60" s="460"/>
      <c r="F60" s="460"/>
    </row>
    <row r="61" spans="1:6" ht="11.25">
      <c r="A61" s="188" t="s">
        <v>433</v>
      </c>
      <c r="B61" s="362" t="s">
        <v>173</v>
      </c>
      <c r="C61" s="382">
        <f>SUM(C81:C93)</f>
        <v>22067</v>
      </c>
      <c r="D61" s="382">
        <f>SUM(D81:D93)</f>
        <v>22067</v>
      </c>
      <c r="E61" s="134"/>
      <c r="F61" s="130"/>
    </row>
    <row r="62" spans="1:6" ht="11.25">
      <c r="A62" s="188"/>
      <c r="B62" s="385" t="s">
        <v>694</v>
      </c>
      <c r="C62" s="151"/>
      <c r="D62" s="130"/>
      <c r="E62" s="134"/>
      <c r="F62" s="130"/>
    </row>
    <row r="63" spans="1:6" ht="11.25">
      <c r="A63" s="188"/>
      <c r="B63" s="385" t="s">
        <v>665</v>
      </c>
      <c r="C63" s="382"/>
      <c r="D63" s="463"/>
      <c r="E63" s="134"/>
      <c r="F63" s="130"/>
    </row>
    <row r="64" spans="1:6" ht="11.25" hidden="1">
      <c r="A64" s="188"/>
      <c r="B64" s="385" t="s">
        <v>174</v>
      </c>
      <c r="C64" s="151"/>
      <c r="D64" s="130"/>
      <c r="E64" s="134"/>
      <c r="F64" s="130"/>
    </row>
    <row r="65" spans="1:6" ht="11.25" hidden="1">
      <c r="A65" s="188"/>
      <c r="B65" s="385" t="s">
        <v>117</v>
      </c>
      <c r="C65" s="151"/>
      <c r="D65" s="130"/>
      <c r="E65" s="134"/>
      <c r="F65" s="130"/>
    </row>
    <row r="66" spans="1:6" ht="11.25" hidden="1">
      <c r="A66" s="188"/>
      <c r="B66" s="385" t="s">
        <v>272</v>
      </c>
      <c r="C66" s="151"/>
      <c r="D66" s="130"/>
      <c r="E66" s="134"/>
      <c r="F66" s="130"/>
    </row>
    <row r="67" spans="1:6" ht="11.25" hidden="1">
      <c r="A67" s="188"/>
      <c r="B67" s="385" t="s">
        <v>118</v>
      </c>
      <c r="C67" s="151"/>
      <c r="D67" s="130"/>
      <c r="E67" s="134"/>
      <c r="F67" s="130"/>
    </row>
    <row r="68" spans="1:6" ht="11.25" hidden="1">
      <c r="A68" s="188"/>
      <c r="B68" s="385" t="s">
        <v>119</v>
      </c>
      <c r="C68" s="151"/>
      <c r="D68" s="130"/>
      <c r="E68" s="134"/>
      <c r="F68" s="130"/>
    </row>
    <row r="69" spans="1:6" ht="11.25" hidden="1">
      <c r="A69" s="188"/>
      <c r="B69" s="385" t="s">
        <v>120</v>
      </c>
      <c r="C69" s="151"/>
      <c r="D69" s="130"/>
      <c r="E69" s="134"/>
      <c r="F69" s="130"/>
    </row>
    <row r="70" spans="1:6" ht="11.25" hidden="1">
      <c r="A70" s="188"/>
      <c r="B70" s="385" t="s">
        <v>121</v>
      </c>
      <c r="C70" s="151"/>
      <c r="D70" s="130"/>
      <c r="E70" s="134"/>
      <c r="F70" s="130"/>
    </row>
    <row r="71" spans="1:6" ht="11.25" hidden="1">
      <c r="A71" s="188"/>
      <c r="B71" s="385" t="s">
        <v>239</v>
      </c>
      <c r="C71" s="151"/>
      <c r="D71" s="130"/>
      <c r="E71" s="134"/>
      <c r="F71" s="130"/>
    </row>
    <row r="72" spans="1:6" ht="11.25" hidden="1">
      <c r="A72" s="188"/>
      <c r="B72" s="385" t="s">
        <v>240</v>
      </c>
      <c r="C72" s="151"/>
      <c r="D72" s="130"/>
      <c r="E72" s="134"/>
      <c r="F72" s="130"/>
    </row>
    <row r="73" spans="1:6" ht="11.25" hidden="1">
      <c r="A73" s="188"/>
      <c r="B73" s="385" t="s">
        <v>241</v>
      </c>
      <c r="C73" s="151"/>
      <c r="D73" s="130"/>
      <c r="E73" s="134"/>
      <c r="F73" s="130"/>
    </row>
    <row r="74" spans="1:6" ht="11.25" hidden="1">
      <c r="A74" s="188"/>
      <c r="B74" s="385" t="s">
        <v>242</v>
      </c>
      <c r="C74" s="151"/>
      <c r="D74" s="130"/>
      <c r="E74" s="134"/>
      <c r="F74" s="130"/>
    </row>
    <row r="75" spans="1:6" ht="11.25" hidden="1">
      <c r="A75" s="188"/>
      <c r="B75" s="385" t="s">
        <v>271</v>
      </c>
      <c r="C75" s="151"/>
      <c r="D75" s="130"/>
      <c r="E75" s="134"/>
      <c r="F75" s="130"/>
    </row>
    <row r="76" spans="1:7" ht="11.25" hidden="1">
      <c r="A76" s="189"/>
      <c r="B76" s="385"/>
      <c r="C76" s="383"/>
      <c r="D76" s="199"/>
      <c r="E76" s="195"/>
      <c r="F76" s="199"/>
      <c r="G76" s="3"/>
    </row>
    <row r="77" spans="1:7" ht="11.25" hidden="1">
      <c r="A77" s="188" t="s">
        <v>175</v>
      </c>
      <c r="B77" s="385" t="s">
        <v>245</v>
      </c>
      <c r="C77" s="382"/>
      <c r="D77" s="463"/>
      <c r="E77" s="134"/>
      <c r="F77" s="130"/>
      <c r="G77" s="3"/>
    </row>
    <row r="78" spans="1:7" ht="11.25" hidden="1">
      <c r="A78" s="188"/>
      <c r="B78" s="385" t="s">
        <v>246</v>
      </c>
      <c r="C78" s="151"/>
      <c r="D78" s="130"/>
      <c r="E78" s="134"/>
      <c r="F78" s="130"/>
      <c r="G78" s="3"/>
    </row>
    <row r="79" spans="1:7" ht="11.25" hidden="1">
      <c r="A79" s="188"/>
      <c r="B79" s="385" t="s">
        <v>247</v>
      </c>
      <c r="C79" s="151"/>
      <c r="D79" s="130"/>
      <c r="E79" s="134"/>
      <c r="F79" s="130"/>
      <c r="G79" s="3"/>
    </row>
    <row r="80" spans="1:7" ht="11.25" hidden="1">
      <c r="A80" s="188"/>
      <c r="B80" s="385"/>
      <c r="C80" s="151"/>
      <c r="D80" s="130"/>
      <c r="E80" s="134"/>
      <c r="F80" s="130"/>
      <c r="G80" s="3"/>
    </row>
    <row r="81" spans="1:7" ht="11.25">
      <c r="A81" s="188"/>
      <c r="B81" s="385" t="s">
        <v>388</v>
      </c>
      <c r="C81" s="151">
        <v>10000</v>
      </c>
      <c r="D81" s="130">
        <v>10000</v>
      </c>
      <c r="E81" s="134"/>
      <c r="F81" s="130"/>
      <c r="G81" s="3"/>
    </row>
    <row r="82" spans="1:7" ht="11.25">
      <c r="A82" s="188"/>
      <c r="B82" s="385" t="s">
        <v>662</v>
      </c>
      <c r="C82" s="151">
        <v>2500</v>
      </c>
      <c r="D82" s="130">
        <v>2500</v>
      </c>
      <c r="E82" s="134"/>
      <c r="F82" s="130"/>
      <c r="G82" s="3"/>
    </row>
    <row r="83" spans="1:7" ht="11.25">
      <c r="A83" s="188"/>
      <c r="B83" s="385" t="s">
        <v>663</v>
      </c>
      <c r="C83" s="151">
        <v>500</v>
      </c>
      <c r="D83" s="130">
        <v>500</v>
      </c>
      <c r="E83" s="134"/>
      <c r="F83" s="130"/>
      <c r="G83" s="3"/>
    </row>
    <row r="84" spans="1:7" ht="11.25">
      <c r="A84" s="188"/>
      <c r="B84" s="385" t="s">
        <v>666</v>
      </c>
      <c r="C84" s="151">
        <v>1000</v>
      </c>
      <c r="D84" s="130">
        <v>1000</v>
      </c>
      <c r="E84" s="134"/>
      <c r="F84" s="130"/>
      <c r="G84" s="3"/>
    </row>
    <row r="85" spans="1:7" ht="11.25">
      <c r="A85" s="188"/>
      <c r="B85" s="385" t="s">
        <v>667</v>
      </c>
      <c r="C85" s="151">
        <v>1000</v>
      </c>
      <c r="D85" s="130">
        <v>1000</v>
      </c>
      <c r="E85" s="134"/>
      <c r="F85" s="130"/>
      <c r="G85" s="3"/>
    </row>
    <row r="86" spans="1:7" ht="11.25">
      <c r="A86" s="188"/>
      <c r="B86" s="385" t="s">
        <v>668</v>
      </c>
      <c r="C86" s="151">
        <v>1000</v>
      </c>
      <c r="D86" s="130">
        <v>1000</v>
      </c>
      <c r="E86" s="134"/>
      <c r="F86" s="130"/>
      <c r="G86" s="3"/>
    </row>
    <row r="87" spans="1:7" ht="11.25">
      <c r="A87" s="188"/>
      <c r="B87" s="385" t="s">
        <v>669</v>
      </c>
      <c r="C87" s="151">
        <v>1000</v>
      </c>
      <c r="D87" s="130">
        <v>1000</v>
      </c>
      <c r="E87" s="134"/>
      <c r="F87" s="130"/>
      <c r="G87" s="3"/>
    </row>
    <row r="88" spans="1:7" ht="11.25">
      <c r="A88" s="188"/>
      <c r="B88" s="385" t="s">
        <v>670</v>
      </c>
      <c r="C88" s="151">
        <v>500</v>
      </c>
      <c r="D88" s="130">
        <v>500</v>
      </c>
      <c r="E88" s="134"/>
      <c r="F88" s="130"/>
      <c r="G88" s="3"/>
    </row>
    <row r="89" spans="1:7" ht="11.25">
      <c r="A89" s="188"/>
      <c r="B89" s="385" t="s">
        <v>671</v>
      </c>
      <c r="C89" s="151">
        <v>500</v>
      </c>
      <c r="D89" s="130">
        <v>500</v>
      </c>
      <c r="E89" s="134"/>
      <c r="F89" s="130"/>
      <c r="G89" s="3"/>
    </row>
    <row r="90" spans="1:7" ht="11.25">
      <c r="A90" s="188"/>
      <c r="B90" s="385" t="s">
        <v>672</v>
      </c>
      <c r="C90" s="151">
        <v>500</v>
      </c>
      <c r="D90" s="130">
        <v>500</v>
      </c>
      <c r="E90" s="134"/>
      <c r="F90" s="130"/>
      <c r="G90" s="3"/>
    </row>
    <row r="91" spans="1:7" ht="11.25">
      <c r="A91" s="188"/>
      <c r="B91" s="385" t="s">
        <v>673</v>
      </c>
      <c r="C91" s="151">
        <v>500</v>
      </c>
      <c r="D91" s="130">
        <v>500</v>
      </c>
      <c r="E91" s="134"/>
      <c r="F91" s="130"/>
      <c r="G91" s="3"/>
    </row>
    <row r="92" spans="1:7" ht="11.25">
      <c r="A92" s="188"/>
      <c r="B92" s="385" t="s">
        <v>674</v>
      </c>
      <c r="C92" s="151">
        <v>567</v>
      </c>
      <c r="D92" s="130">
        <v>567</v>
      </c>
      <c r="E92" s="134"/>
      <c r="F92" s="130"/>
      <c r="G92" s="3"/>
    </row>
    <row r="93" spans="1:7" ht="11.25">
      <c r="A93" s="189"/>
      <c r="B93" s="200" t="s">
        <v>664</v>
      </c>
      <c r="C93" s="383">
        <v>2500</v>
      </c>
      <c r="D93" s="199">
        <v>2500</v>
      </c>
      <c r="E93" s="195"/>
      <c r="F93" s="199"/>
      <c r="G93" s="3"/>
    </row>
    <row r="94" spans="1:7" ht="12">
      <c r="A94" s="156"/>
      <c r="B94" s="384" t="s">
        <v>71</v>
      </c>
      <c r="C94" s="224">
        <f>SUM(C24,C35,C45,C49,C54,C57,C60,C61,)</f>
        <v>260067</v>
      </c>
      <c r="D94" s="224">
        <f>SUM(D24,D35,D45,D49,D54,D57,D60,D61,)</f>
        <v>192805</v>
      </c>
      <c r="E94" s="224">
        <f>SUM(E24,E35,E45,E49,E54,E57,E60,E61,)</f>
        <v>37262</v>
      </c>
      <c r="F94" s="224">
        <f>SUM(F24,F35,F45,F49,F54,F57,F60,F61,)</f>
        <v>30000</v>
      </c>
      <c r="G94" s="257"/>
    </row>
  </sheetData>
  <mergeCells count="14">
    <mergeCell ref="F18:F22"/>
    <mergeCell ref="A14:F14"/>
    <mergeCell ref="A15:F15"/>
    <mergeCell ref="A16:F16"/>
    <mergeCell ref="A18:A22"/>
    <mergeCell ref="B18:B22"/>
    <mergeCell ref="D18:E19"/>
    <mergeCell ref="A4:C4"/>
    <mergeCell ref="A5:C5"/>
    <mergeCell ref="A11:F11"/>
    <mergeCell ref="A13:F13"/>
    <mergeCell ref="A9:F9"/>
    <mergeCell ref="A10:F10"/>
    <mergeCell ref="E4:F4"/>
  </mergeCells>
  <printOptions/>
  <pageMargins left="1.5748031496062993" right="0.3937007874015748" top="0.3937007874015748" bottom="0.984251968503937" header="0.5118110236220472" footer="0.8661417322834646"/>
  <pageSetup fitToHeight="1" fitToWidth="1" horizontalDpi="300" verticalDpi="300" orientation="portrait" paperSize="9" scale="83" r:id="rId2"/>
  <rowBreaks count="1" manualBreakCount="1">
    <brk id="58" max="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SheetLayoutView="100" workbookViewId="0" topLeftCell="A1">
      <selection activeCell="E4" sqref="E4"/>
    </sheetView>
  </sheetViews>
  <sheetFormatPr defaultColWidth="9.140625" defaultRowHeight="12"/>
  <cols>
    <col min="1" max="1" width="10.8515625" style="2" customWidth="1"/>
    <col min="2" max="2" width="5.8515625" style="2" customWidth="1"/>
    <col min="3" max="3" width="8.8515625" style="2" customWidth="1"/>
    <col min="4" max="4" width="45.8515625" style="2" customWidth="1"/>
    <col min="5" max="5" width="20.8515625" style="2" customWidth="1"/>
    <col min="6" max="6" width="14.8515625" style="2" customWidth="1"/>
    <col min="7" max="7" width="15.8515625" style="2" customWidth="1"/>
    <col min="8" max="16384" width="9.28125" style="2" customWidth="1"/>
  </cols>
  <sheetData>
    <row r="1" ht="11.25">
      <c r="E1" s="216" t="s">
        <v>347</v>
      </c>
    </row>
    <row r="2" spans="5:6" ht="11.25">
      <c r="E2" s="763" t="s">
        <v>655</v>
      </c>
      <c r="F2" s="763"/>
    </row>
    <row r="3" ht="11.25">
      <c r="E3" s="3" t="s">
        <v>43</v>
      </c>
    </row>
    <row r="4" spans="2:5" ht="12.75">
      <c r="B4" s="40"/>
      <c r="C4" s="40"/>
      <c r="D4" s="40"/>
      <c r="E4" s="216" t="s">
        <v>656</v>
      </c>
    </row>
    <row r="5" spans="2:5" ht="12.75">
      <c r="B5" s="733"/>
      <c r="C5" s="733"/>
      <c r="D5" s="733"/>
      <c r="E5" s="733"/>
    </row>
    <row r="6" ht="11.25">
      <c r="D6" s="52"/>
    </row>
    <row r="7" ht="11.25">
      <c r="D7" s="52"/>
    </row>
    <row r="8" ht="11.25">
      <c r="D8" s="52"/>
    </row>
    <row r="9" ht="11.25">
      <c r="D9" s="52"/>
    </row>
    <row r="10" ht="11.25">
      <c r="D10" s="52"/>
    </row>
    <row r="11" ht="11.25">
      <c r="D11" s="52"/>
    </row>
    <row r="12" ht="11.25">
      <c r="D12" s="52"/>
    </row>
    <row r="13" ht="11.25">
      <c r="D13" s="52"/>
    </row>
    <row r="14" spans="1:6" ht="16.5" customHeight="1">
      <c r="A14" s="733" t="s">
        <v>541</v>
      </c>
      <c r="B14" s="733"/>
      <c r="C14" s="733"/>
      <c r="D14" s="733"/>
      <c r="E14" s="733"/>
      <c r="F14" s="733"/>
    </row>
    <row r="15" spans="1:6" ht="16.5" customHeight="1">
      <c r="A15" s="733" t="s">
        <v>516</v>
      </c>
      <c r="B15" s="733"/>
      <c r="C15" s="733"/>
      <c r="D15" s="733"/>
      <c r="E15" s="733"/>
      <c r="F15" s="733"/>
    </row>
    <row r="16" spans="1:6" ht="16.5" customHeight="1">
      <c r="A16" s="733" t="s">
        <v>438</v>
      </c>
      <c r="B16" s="733"/>
      <c r="C16" s="733"/>
      <c r="D16" s="733"/>
      <c r="E16" s="733"/>
      <c r="F16" s="733"/>
    </row>
    <row r="17" spans="1:6" ht="16.5" customHeight="1">
      <c r="A17" s="733"/>
      <c r="B17" s="733"/>
      <c r="C17" s="733"/>
      <c r="D17" s="733"/>
      <c r="E17" s="733"/>
      <c r="F17" s="733"/>
    </row>
    <row r="18" spans="1:6" ht="16.5" customHeight="1">
      <c r="A18" s="733"/>
      <c r="B18" s="733"/>
      <c r="C18" s="733"/>
      <c r="D18" s="733"/>
      <c r="E18" s="733"/>
      <c r="F18" s="733"/>
    </row>
    <row r="19" spans="1:6" ht="12.75">
      <c r="A19" s="40"/>
      <c r="B19" s="40"/>
      <c r="C19" s="40"/>
      <c r="D19" s="40"/>
      <c r="E19" s="40"/>
      <c r="F19" s="40"/>
    </row>
    <row r="20" spans="1:6" ht="12.75">
      <c r="A20" s="40"/>
      <c r="B20" s="40"/>
      <c r="C20" s="40"/>
      <c r="D20" s="374"/>
      <c r="E20" s="40"/>
      <c r="F20" s="40"/>
    </row>
    <row r="21" spans="1:6" ht="12.75">
      <c r="A21" s="40"/>
      <c r="B21" s="40"/>
      <c r="C21" s="40"/>
      <c r="D21" s="40"/>
      <c r="E21" s="40"/>
      <c r="F21" s="40"/>
    </row>
    <row r="22" spans="1:6" ht="12.75">
      <c r="A22" s="40"/>
      <c r="B22" s="40"/>
      <c r="C22" s="40"/>
      <c r="D22" s="40"/>
      <c r="E22" s="40"/>
      <c r="F22" s="40"/>
    </row>
    <row r="23" spans="1:6" ht="12.75">
      <c r="A23" s="40"/>
      <c r="B23" s="40"/>
      <c r="C23" s="40"/>
      <c r="D23" s="40"/>
      <c r="E23" s="40"/>
      <c r="F23" s="40"/>
    </row>
    <row r="24" ht="11.25">
      <c r="F24" s="96"/>
    </row>
    <row r="25" spans="2:6" ht="12">
      <c r="B25" s="836" t="s">
        <v>45</v>
      </c>
      <c r="C25" s="836" t="s">
        <v>86</v>
      </c>
      <c r="D25" s="836" t="s">
        <v>89</v>
      </c>
      <c r="E25" s="836" t="s">
        <v>138</v>
      </c>
      <c r="F25" s="149"/>
    </row>
    <row r="26" spans="2:6" ht="12">
      <c r="B26" s="837"/>
      <c r="C26" s="837"/>
      <c r="D26" s="837"/>
      <c r="E26" s="837"/>
      <c r="F26" s="149"/>
    </row>
    <row r="27" spans="2:6" ht="24">
      <c r="B27" s="271">
        <v>754</v>
      </c>
      <c r="C27" s="271">
        <v>75415</v>
      </c>
      <c r="D27" s="337" t="s">
        <v>517</v>
      </c>
      <c r="E27" s="269">
        <v>7500</v>
      </c>
      <c r="F27" s="149"/>
    </row>
    <row r="28" spans="2:6" ht="12.75">
      <c r="B28" s="137">
        <v>921</v>
      </c>
      <c r="C28" s="140">
        <v>92109</v>
      </c>
      <c r="D28" s="137" t="s">
        <v>92</v>
      </c>
      <c r="E28" s="150">
        <v>470000</v>
      </c>
      <c r="F28" s="151"/>
    </row>
    <row r="29" spans="2:6" ht="12.75">
      <c r="B29" s="90"/>
      <c r="C29" s="138"/>
      <c r="D29" s="90" t="s">
        <v>93</v>
      </c>
      <c r="E29" s="152"/>
      <c r="F29" s="151"/>
    </row>
    <row r="30" spans="2:6" ht="12.75" customHeight="1">
      <c r="B30" s="137">
        <v>921</v>
      </c>
      <c r="C30" s="140">
        <v>92116</v>
      </c>
      <c r="D30" s="137" t="s">
        <v>91</v>
      </c>
      <c r="E30" s="833">
        <v>380000</v>
      </c>
      <c r="F30" s="151"/>
    </row>
    <row r="31" spans="2:6" ht="12.75" customHeight="1">
      <c r="B31" s="90"/>
      <c r="C31" s="138"/>
      <c r="D31" s="90" t="s">
        <v>130</v>
      </c>
      <c r="E31" s="834"/>
      <c r="F31" s="151"/>
    </row>
    <row r="32" spans="2:6" ht="12.75">
      <c r="B32" s="94"/>
      <c r="C32" s="142"/>
      <c r="D32" s="94"/>
      <c r="E32" s="153"/>
      <c r="F32" s="151"/>
    </row>
    <row r="33" spans="2:6" ht="12.75">
      <c r="B33" s="137">
        <v>921</v>
      </c>
      <c r="C33" s="355">
        <v>92120</v>
      </c>
      <c r="D33" s="137" t="s">
        <v>90</v>
      </c>
      <c r="E33" s="379">
        <v>10000</v>
      </c>
      <c r="F33" s="151"/>
    </row>
    <row r="34" spans="2:6" ht="12.75">
      <c r="B34" s="90"/>
      <c r="C34" s="187"/>
      <c r="D34" s="90" t="s">
        <v>359</v>
      </c>
      <c r="E34" s="380"/>
      <c r="F34" s="151"/>
    </row>
    <row r="35" spans="2:6" ht="12.75">
      <c r="B35" s="94"/>
      <c r="C35" s="155"/>
      <c r="D35" s="94"/>
      <c r="E35" s="378"/>
      <c r="F35" s="151"/>
    </row>
    <row r="36" spans="2:6" ht="12.75" customHeight="1">
      <c r="B36" s="137">
        <v>926</v>
      </c>
      <c r="C36" s="160">
        <v>92695</v>
      </c>
      <c r="D36" s="831" t="s">
        <v>518</v>
      </c>
      <c r="E36" s="833">
        <v>179500</v>
      </c>
      <c r="F36" s="151"/>
    </row>
    <row r="37" spans="2:6" ht="12.75" customHeight="1">
      <c r="B37" s="94"/>
      <c r="C37" s="142"/>
      <c r="D37" s="832"/>
      <c r="E37" s="835"/>
      <c r="F37" s="151"/>
    </row>
    <row r="38" spans="2:6" ht="12.75">
      <c r="B38" s="154"/>
      <c r="C38" s="161"/>
      <c r="D38" s="162"/>
      <c r="E38" s="163"/>
      <c r="F38" s="151"/>
    </row>
    <row r="39" spans="2:6" ht="12.75">
      <c r="B39" s="3"/>
      <c r="C39" s="156"/>
      <c r="D39" s="157" t="s">
        <v>71</v>
      </c>
      <c r="E39" s="158">
        <f>SUM(E27:E37)</f>
        <v>1047000</v>
      </c>
      <c r="F39" s="159"/>
    </row>
  </sheetData>
  <mergeCells count="14">
    <mergeCell ref="E2:F2"/>
    <mergeCell ref="E30:E31"/>
    <mergeCell ref="E36:E37"/>
    <mergeCell ref="A18:F18"/>
    <mergeCell ref="B5:E5"/>
    <mergeCell ref="A14:F14"/>
    <mergeCell ref="B25:B26"/>
    <mergeCell ref="C25:C26"/>
    <mergeCell ref="D25:D26"/>
    <mergeCell ref="E25:E26"/>
    <mergeCell ref="A15:F15"/>
    <mergeCell ref="A16:F16"/>
    <mergeCell ref="A17:F17"/>
    <mergeCell ref="D36:D37"/>
  </mergeCells>
  <printOptions/>
  <pageMargins left="1.04" right="0.3937007874015748" top="0.81" bottom="0.984251968503937" header="0.83" footer="0.8661417322834646"/>
  <pageSetup fitToHeight="1" fitToWidth="1"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28"/>
  <sheetViews>
    <sheetView workbookViewId="0" topLeftCell="A62">
      <selection activeCell="E77" sqref="E77"/>
    </sheetView>
  </sheetViews>
  <sheetFormatPr defaultColWidth="9.140625" defaultRowHeight="12"/>
  <cols>
    <col min="1" max="2" width="5.8515625" style="2" customWidth="1"/>
    <col min="3" max="3" width="52.140625" style="2" customWidth="1"/>
    <col min="4" max="4" width="15.8515625" style="2" customWidth="1"/>
    <col min="5" max="5" width="7.8515625" style="2" customWidth="1"/>
    <col min="6" max="16384" width="9.28125" style="2" customWidth="1"/>
  </cols>
  <sheetData>
    <row r="1" spans="1:5" ht="12">
      <c r="A1" s="59"/>
      <c r="B1" s="1"/>
      <c r="C1" s="1"/>
      <c r="D1" s="71" t="s">
        <v>616</v>
      </c>
      <c r="E1" s="1"/>
    </row>
    <row r="2" spans="4:6" ht="12">
      <c r="D2" s="726" t="s">
        <v>655</v>
      </c>
      <c r="E2" s="726"/>
      <c r="F2" s="726"/>
    </row>
    <row r="3" ht="12">
      <c r="D3" s="24" t="s">
        <v>43</v>
      </c>
    </row>
    <row r="4" spans="3:6" ht="12.75">
      <c r="C4" s="4"/>
      <c r="D4" s="727" t="s">
        <v>656</v>
      </c>
      <c r="E4" s="727"/>
      <c r="F4" s="727"/>
    </row>
    <row r="5" spans="3:4" ht="12.75">
      <c r="C5" s="4"/>
      <c r="D5" s="5"/>
    </row>
    <row r="6" spans="3:4" ht="12.75">
      <c r="C6" s="4"/>
      <c r="D6" s="5"/>
    </row>
    <row r="7" spans="3:4" ht="12.75">
      <c r="C7" s="4"/>
      <c r="D7" s="5"/>
    </row>
    <row r="8" spans="3:4" ht="12.75">
      <c r="C8" s="4"/>
      <c r="D8" s="5"/>
    </row>
    <row r="9" spans="3:4" ht="12.75">
      <c r="C9" s="4"/>
      <c r="D9" s="5"/>
    </row>
    <row r="11" ht="10.5" customHeight="1"/>
    <row r="12" spans="1:6" ht="18" customHeight="1">
      <c r="A12" s="733" t="s">
        <v>617</v>
      </c>
      <c r="B12" s="733"/>
      <c r="C12" s="733"/>
      <c r="D12" s="733"/>
      <c r="E12" s="733"/>
      <c r="F12" s="733"/>
    </row>
    <row r="13" spans="1:7" ht="18" customHeight="1">
      <c r="A13" s="733" t="s">
        <v>618</v>
      </c>
      <c r="B13" s="733"/>
      <c r="C13" s="733"/>
      <c r="D13" s="733"/>
      <c r="E13" s="733"/>
      <c r="F13" s="733"/>
      <c r="G13" s="733"/>
    </row>
    <row r="14" spans="1:6" ht="18" customHeight="1">
      <c r="A14" s="733" t="s">
        <v>619</v>
      </c>
      <c r="B14" s="733"/>
      <c r="C14" s="733"/>
      <c r="D14" s="733"/>
      <c r="E14" s="733"/>
      <c r="F14" s="733"/>
    </row>
    <row r="15" spans="1:6" ht="12.75">
      <c r="A15" s="40"/>
      <c r="B15" s="40"/>
      <c r="C15" s="40"/>
      <c r="D15" s="40"/>
      <c r="E15" s="40"/>
      <c r="F15" s="40"/>
    </row>
    <row r="16" spans="1:6" ht="12.75">
      <c r="A16" s="40"/>
      <c r="B16" s="40"/>
      <c r="C16" s="40"/>
      <c r="D16" s="40"/>
      <c r="E16" s="40"/>
      <c r="F16" s="40"/>
    </row>
    <row r="19" spans="1:6" ht="12">
      <c r="A19" s="72"/>
      <c r="B19" s="836" t="s">
        <v>17</v>
      </c>
      <c r="C19" s="836" t="s">
        <v>620</v>
      </c>
      <c r="D19" s="669" t="s">
        <v>621</v>
      </c>
      <c r="E19" s="836" t="s">
        <v>45</v>
      </c>
      <c r="F19" s="836" t="s">
        <v>86</v>
      </c>
    </row>
    <row r="20" spans="1:6" ht="12">
      <c r="A20" s="72"/>
      <c r="B20" s="838"/>
      <c r="C20" s="838"/>
      <c r="D20" s="672" t="s">
        <v>622</v>
      </c>
      <c r="E20" s="838"/>
      <c r="F20" s="838"/>
    </row>
    <row r="21" spans="2:6" ht="12">
      <c r="B21" s="837"/>
      <c r="C21" s="837"/>
      <c r="D21" s="670" t="s">
        <v>122</v>
      </c>
      <c r="E21" s="837"/>
      <c r="F21" s="837"/>
    </row>
    <row r="22" spans="2:6" ht="12">
      <c r="B22" s="673" t="s">
        <v>101</v>
      </c>
      <c r="C22" s="674" t="s">
        <v>623</v>
      </c>
      <c r="D22" s="675">
        <v>7500</v>
      </c>
      <c r="E22" s="673">
        <v>754</v>
      </c>
      <c r="F22" s="673">
        <v>75415</v>
      </c>
    </row>
    <row r="23" spans="2:6" ht="12">
      <c r="B23" s="271"/>
      <c r="C23" s="271"/>
      <c r="D23" s="271"/>
      <c r="E23" s="271"/>
      <c r="F23" s="271"/>
    </row>
    <row r="24" spans="2:6" ht="12">
      <c r="B24" s="676" t="s">
        <v>102</v>
      </c>
      <c r="C24" s="137" t="s">
        <v>624</v>
      </c>
      <c r="D24" s="91">
        <v>470000</v>
      </c>
      <c r="E24" s="676">
        <v>921</v>
      </c>
      <c r="F24" s="676">
        <v>92109</v>
      </c>
    </row>
    <row r="25" spans="2:6" ht="12">
      <c r="B25" s="677"/>
      <c r="C25" s="94"/>
      <c r="D25" s="678"/>
      <c r="E25" s="677"/>
      <c r="F25" s="677"/>
    </row>
    <row r="26" spans="2:6" ht="12">
      <c r="B26" s="676" t="s">
        <v>103</v>
      </c>
      <c r="C26" s="137" t="s">
        <v>625</v>
      </c>
      <c r="D26" s="91">
        <v>380000</v>
      </c>
      <c r="E26" s="676">
        <v>921</v>
      </c>
      <c r="F26" s="676">
        <v>92116</v>
      </c>
    </row>
    <row r="27" spans="2:6" ht="12">
      <c r="B27" s="677"/>
      <c r="C27" s="94"/>
      <c r="D27" s="678"/>
      <c r="E27" s="677"/>
      <c r="F27" s="677"/>
    </row>
    <row r="28" spans="2:6" ht="12" customHeight="1">
      <c r="B28" s="676" t="s">
        <v>104</v>
      </c>
      <c r="C28" s="679" t="s">
        <v>626</v>
      </c>
      <c r="D28" s="680">
        <f>SUM(D42:D46)</f>
        <v>10000</v>
      </c>
      <c r="E28" s="676">
        <v>921</v>
      </c>
      <c r="F28" s="676">
        <v>92120</v>
      </c>
    </row>
    <row r="29" spans="2:6" ht="11.25" customHeight="1" hidden="1">
      <c r="B29" s="681"/>
      <c r="C29" s="682" t="s">
        <v>627</v>
      </c>
      <c r="D29" s="683"/>
      <c r="E29" s="681"/>
      <c r="F29" s="681"/>
    </row>
    <row r="30" spans="2:6" ht="12" hidden="1">
      <c r="B30" s="681"/>
      <c r="C30" s="684" t="s">
        <v>628</v>
      </c>
      <c r="D30" s="683"/>
      <c r="E30" s="681"/>
      <c r="F30" s="681"/>
    </row>
    <row r="31" spans="2:6" ht="12" hidden="1">
      <c r="B31" s="681"/>
      <c r="C31" s="684" t="s">
        <v>629</v>
      </c>
      <c r="D31" s="683"/>
      <c r="E31" s="681"/>
      <c r="F31" s="681"/>
    </row>
    <row r="32" spans="2:6" ht="12" hidden="1">
      <c r="B32" s="681"/>
      <c r="C32" s="684" t="s">
        <v>630</v>
      </c>
      <c r="D32" s="683"/>
      <c r="E32" s="681"/>
      <c r="F32" s="681"/>
    </row>
    <row r="33" spans="2:6" ht="12" hidden="1">
      <c r="B33" s="681"/>
      <c r="C33" s="684" t="s">
        <v>631</v>
      </c>
      <c r="D33" s="683"/>
      <c r="E33" s="681"/>
      <c r="F33" s="681"/>
    </row>
    <row r="34" spans="2:6" ht="12" hidden="1">
      <c r="B34" s="681"/>
      <c r="C34" s="89" t="s">
        <v>632</v>
      </c>
      <c r="D34" s="92"/>
      <c r="E34" s="681"/>
      <c r="F34" s="681"/>
    </row>
    <row r="35" spans="2:6" ht="12" hidden="1">
      <c r="B35" s="681"/>
      <c r="C35" s="89" t="s">
        <v>633</v>
      </c>
      <c r="D35" s="92"/>
      <c r="E35" s="681"/>
      <c r="F35" s="681"/>
    </row>
    <row r="36" spans="2:6" ht="12" hidden="1">
      <c r="B36" s="681"/>
      <c r="C36" s="89" t="s">
        <v>634</v>
      </c>
      <c r="D36" s="92"/>
      <c r="E36" s="681"/>
      <c r="F36" s="681"/>
    </row>
    <row r="37" spans="2:6" ht="12" hidden="1">
      <c r="B37" s="681"/>
      <c r="C37" s="89" t="s">
        <v>635</v>
      </c>
      <c r="D37" s="92"/>
      <c r="E37" s="681"/>
      <c r="F37" s="681"/>
    </row>
    <row r="38" spans="2:6" ht="12">
      <c r="B38" s="681"/>
      <c r="C38" s="90" t="s">
        <v>636</v>
      </c>
      <c r="D38" s="92"/>
      <c r="E38" s="681"/>
      <c r="F38" s="681"/>
    </row>
    <row r="39" spans="2:6" ht="12" hidden="1">
      <c r="B39" s="681">
        <v>6</v>
      </c>
      <c r="C39" s="90" t="s">
        <v>637</v>
      </c>
      <c r="D39" s="92"/>
      <c r="E39" s="681">
        <v>921</v>
      </c>
      <c r="F39" s="681">
        <v>92195</v>
      </c>
    </row>
    <row r="40" spans="2:6" ht="12" hidden="1">
      <c r="B40" s="681"/>
      <c r="C40" s="90" t="s">
        <v>638</v>
      </c>
      <c r="D40" s="92"/>
      <c r="E40" s="681"/>
      <c r="F40" s="681"/>
    </row>
    <row r="41" spans="2:6" ht="12" hidden="1">
      <c r="B41" s="681"/>
      <c r="C41" s="89"/>
      <c r="D41" s="93"/>
      <c r="E41" s="681"/>
      <c r="F41" s="681"/>
    </row>
    <row r="42" spans="2:6" ht="12">
      <c r="B42" s="681"/>
      <c r="C42" s="90" t="s">
        <v>639</v>
      </c>
      <c r="D42" s="93">
        <v>5000</v>
      </c>
      <c r="E42" s="681"/>
      <c r="F42" s="681"/>
    </row>
    <row r="43" spans="2:6" ht="12">
      <c r="B43" s="681"/>
      <c r="C43" s="90" t="s">
        <v>640</v>
      </c>
      <c r="D43" s="93">
        <v>1000</v>
      </c>
      <c r="E43" s="681"/>
      <c r="F43" s="681"/>
    </row>
    <row r="44" spans="2:6" ht="12">
      <c r="B44" s="681"/>
      <c r="C44" s="90" t="s">
        <v>675</v>
      </c>
      <c r="D44" s="93">
        <v>1000</v>
      </c>
      <c r="E44" s="681"/>
      <c r="F44" s="681"/>
    </row>
    <row r="45" spans="2:6" ht="12">
      <c r="B45" s="681"/>
      <c r="C45" s="90" t="s">
        <v>676</v>
      </c>
      <c r="D45" s="93">
        <v>1000</v>
      </c>
      <c r="E45" s="681"/>
      <c r="F45" s="681"/>
    </row>
    <row r="46" spans="2:6" ht="24">
      <c r="B46" s="681"/>
      <c r="C46" s="685" t="s">
        <v>677</v>
      </c>
      <c r="D46" s="512">
        <v>2000</v>
      </c>
      <c r="E46" s="681"/>
      <c r="F46" s="681"/>
    </row>
    <row r="47" spans="2:6" ht="12">
      <c r="B47" s="677"/>
      <c r="C47" s="94"/>
      <c r="D47" s="143"/>
      <c r="E47" s="677"/>
      <c r="F47" s="677"/>
    </row>
    <row r="48" spans="2:6" ht="12">
      <c r="B48" s="676" t="s">
        <v>105</v>
      </c>
      <c r="C48" s="137" t="s">
        <v>641</v>
      </c>
      <c r="D48" s="91">
        <f>SUM(D62:D77)</f>
        <v>179500</v>
      </c>
      <c r="E48" s="676">
        <v>926</v>
      </c>
      <c r="F48" s="676">
        <v>92695</v>
      </c>
    </row>
    <row r="49" spans="2:6" ht="12" hidden="1">
      <c r="B49" s="90"/>
      <c r="C49" s="90" t="s">
        <v>85</v>
      </c>
      <c r="D49" s="92"/>
      <c r="E49" s="681"/>
      <c r="F49" s="681"/>
    </row>
    <row r="50" spans="2:6" ht="12" hidden="1">
      <c r="B50" s="90"/>
      <c r="C50" s="89" t="s">
        <v>642</v>
      </c>
      <c r="D50" s="92"/>
      <c r="E50" s="681"/>
      <c r="F50" s="681"/>
    </row>
    <row r="51" spans="2:6" ht="12" hidden="1">
      <c r="B51" s="90"/>
      <c r="C51" s="89" t="s">
        <v>643</v>
      </c>
      <c r="D51" s="92"/>
      <c r="E51" s="681"/>
      <c r="F51" s="681"/>
    </row>
    <row r="52" spans="2:6" ht="12" hidden="1">
      <c r="B52" s="90"/>
      <c r="C52" s="89" t="s">
        <v>644</v>
      </c>
      <c r="D52" s="92"/>
      <c r="E52" s="681"/>
      <c r="F52" s="681"/>
    </row>
    <row r="53" spans="2:6" ht="12" hidden="1">
      <c r="B53" s="90"/>
      <c r="C53" s="89" t="s">
        <v>645</v>
      </c>
      <c r="D53" s="92"/>
      <c r="E53" s="681"/>
      <c r="F53" s="681"/>
    </row>
    <row r="54" spans="2:6" ht="12" hidden="1">
      <c r="B54" s="90"/>
      <c r="C54" s="89" t="s">
        <v>646</v>
      </c>
      <c r="D54" s="92"/>
      <c r="E54" s="681"/>
      <c r="F54" s="681"/>
    </row>
    <row r="55" spans="2:6" ht="12" hidden="1">
      <c r="B55" s="90"/>
      <c r="C55" s="89" t="s">
        <v>647</v>
      </c>
      <c r="D55" s="92"/>
      <c r="E55" s="681"/>
      <c r="F55" s="681"/>
    </row>
    <row r="56" spans="2:6" ht="12" hidden="1">
      <c r="B56" s="90"/>
      <c r="C56" s="89" t="s">
        <v>648</v>
      </c>
      <c r="D56" s="92"/>
      <c r="E56" s="681"/>
      <c r="F56" s="681"/>
    </row>
    <row r="57" spans="2:6" ht="12" hidden="1">
      <c r="B57" s="90"/>
      <c r="C57" s="89" t="s">
        <v>649</v>
      </c>
      <c r="D57" s="92"/>
      <c r="E57" s="681"/>
      <c r="F57" s="681"/>
    </row>
    <row r="58" spans="2:6" ht="12" hidden="1">
      <c r="B58" s="90"/>
      <c r="C58" s="89" t="s">
        <v>650</v>
      </c>
      <c r="D58" s="92"/>
      <c r="E58" s="681"/>
      <c r="F58" s="681"/>
    </row>
    <row r="59" spans="2:6" ht="12" hidden="1">
      <c r="B59" s="90"/>
      <c r="C59" s="89" t="s">
        <v>651</v>
      </c>
      <c r="D59" s="92"/>
      <c r="E59" s="681"/>
      <c r="F59" s="681"/>
    </row>
    <row r="60" spans="2:6" ht="12" hidden="1">
      <c r="B60" s="90"/>
      <c r="C60" s="90" t="s">
        <v>652</v>
      </c>
      <c r="D60" s="92"/>
      <c r="E60" s="681"/>
      <c r="F60" s="681"/>
    </row>
    <row r="61" spans="2:6" ht="12">
      <c r="B61" s="90"/>
      <c r="C61" s="90" t="s">
        <v>636</v>
      </c>
      <c r="D61" s="92"/>
      <c r="E61" s="681"/>
      <c r="F61" s="681"/>
    </row>
    <row r="62" spans="2:6" ht="12">
      <c r="B62" s="90"/>
      <c r="C62" s="90" t="s">
        <v>388</v>
      </c>
      <c r="D62" s="92">
        <v>76000</v>
      </c>
      <c r="E62" s="681"/>
      <c r="F62" s="681"/>
    </row>
    <row r="63" spans="2:6" ht="12">
      <c r="B63" s="90"/>
      <c r="C63" s="90" t="s">
        <v>662</v>
      </c>
      <c r="D63" s="92">
        <v>33000</v>
      </c>
      <c r="E63" s="681"/>
      <c r="F63" s="681"/>
    </row>
    <row r="64" spans="2:6" ht="12">
      <c r="B64" s="90"/>
      <c r="C64" s="90" t="s">
        <v>663</v>
      </c>
      <c r="D64" s="92">
        <v>6400</v>
      </c>
      <c r="E64" s="681"/>
      <c r="F64" s="681"/>
    </row>
    <row r="65" spans="2:6" ht="12">
      <c r="B65" s="90"/>
      <c r="C65" s="90" t="s">
        <v>666</v>
      </c>
      <c r="D65" s="92">
        <v>11500</v>
      </c>
      <c r="E65" s="681"/>
      <c r="F65" s="681"/>
    </row>
    <row r="66" spans="2:6" ht="12">
      <c r="B66" s="90"/>
      <c r="C66" s="90" t="s">
        <v>678</v>
      </c>
      <c r="D66" s="92">
        <v>4000</v>
      </c>
      <c r="E66" s="681"/>
      <c r="F66" s="681"/>
    </row>
    <row r="67" spans="2:6" ht="12">
      <c r="B67" s="90"/>
      <c r="C67" s="90" t="s">
        <v>668</v>
      </c>
      <c r="D67" s="92">
        <v>10500</v>
      </c>
      <c r="E67" s="681"/>
      <c r="F67" s="681"/>
    </row>
    <row r="68" spans="2:6" ht="12">
      <c r="B68" s="90"/>
      <c r="C68" s="90" t="s">
        <v>679</v>
      </c>
      <c r="D68" s="92">
        <v>4500</v>
      </c>
      <c r="E68" s="681"/>
      <c r="F68" s="681"/>
    </row>
    <row r="69" spans="2:6" ht="12">
      <c r="B69" s="90"/>
      <c r="C69" s="90" t="s">
        <v>680</v>
      </c>
      <c r="D69" s="92">
        <v>4000</v>
      </c>
      <c r="E69" s="681"/>
      <c r="F69" s="681"/>
    </row>
    <row r="70" spans="2:6" ht="12">
      <c r="B70" s="90"/>
      <c r="C70" s="90" t="s">
        <v>681</v>
      </c>
      <c r="D70" s="92">
        <v>4000</v>
      </c>
      <c r="E70" s="681"/>
      <c r="F70" s="681"/>
    </row>
    <row r="71" spans="2:6" ht="12">
      <c r="B71" s="90"/>
      <c r="C71" s="90" t="s">
        <v>682</v>
      </c>
      <c r="D71" s="92">
        <v>2500</v>
      </c>
      <c r="E71" s="681"/>
      <c r="F71" s="681"/>
    </row>
    <row r="72" spans="2:6" ht="12">
      <c r="B72" s="90"/>
      <c r="C72" s="90" t="s">
        <v>683</v>
      </c>
      <c r="D72" s="92">
        <v>3700</v>
      </c>
      <c r="E72" s="681"/>
      <c r="F72" s="681"/>
    </row>
    <row r="73" spans="2:6" ht="12">
      <c r="B73" s="90"/>
      <c r="C73" s="90" t="s">
        <v>684</v>
      </c>
      <c r="D73" s="92">
        <v>4000</v>
      </c>
      <c r="E73" s="681"/>
      <c r="F73" s="681"/>
    </row>
    <row r="74" spans="2:6" ht="12">
      <c r="B74" s="90"/>
      <c r="C74" s="90" t="s">
        <v>685</v>
      </c>
      <c r="D74" s="92">
        <v>4000</v>
      </c>
      <c r="E74" s="681"/>
      <c r="F74" s="681"/>
    </row>
    <row r="75" spans="2:6" ht="12">
      <c r="B75" s="90"/>
      <c r="C75" s="90" t="s">
        <v>686</v>
      </c>
      <c r="D75" s="92">
        <v>6400</v>
      </c>
      <c r="E75" s="681"/>
      <c r="F75" s="681"/>
    </row>
    <row r="76" spans="2:6" ht="12">
      <c r="B76" s="90"/>
      <c r="C76" s="90" t="s">
        <v>687</v>
      </c>
      <c r="D76" s="92">
        <v>2500</v>
      </c>
      <c r="E76" s="681"/>
      <c r="F76" s="681"/>
    </row>
    <row r="77" spans="2:6" ht="12">
      <c r="B77" s="94"/>
      <c r="C77" s="94" t="s">
        <v>688</v>
      </c>
      <c r="D77" s="95">
        <v>2500</v>
      </c>
      <c r="E77" s="677"/>
      <c r="F77" s="677"/>
    </row>
    <row r="78" spans="2:6" ht="12">
      <c r="B78" s="154"/>
      <c r="C78" s="90"/>
      <c r="D78" s="95"/>
      <c r="E78" s="686"/>
      <c r="F78" s="686"/>
    </row>
    <row r="79" spans="3:4" ht="12.75">
      <c r="C79" s="99" t="s">
        <v>71</v>
      </c>
      <c r="D79" s="100">
        <f>SUM(D22,D24,D26,D28,D48,)</f>
        <v>1047000</v>
      </c>
    </row>
    <row r="80" ht="12">
      <c r="D80" s="50"/>
    </row>
    <row r="81" ht="12">
      <c r="D81" s="50" t="s">
        <v>358</v>
      </c>
    </row>
    <row r="82" ht="12">
      <c r="D82" s="50"/>
    </row>
    <row r="83" ht="12">
      <c r="D83" s="50"/>
    </row>
    <row r="84" ht="12">
      <c r="D84" s="50"/>
    </row>
    <row r="85" ht="12">
      <c r="D85" s="50"/>
    </row>
    <row r="86" ht="12">
      <c r="D86" s="50"/>
    </row>
    <row r="87" ht="12">
      <c r="D87" s="50"/>
    </row>
    <row r="88" spans="2:4" ht="12">
      <c r="B88" s="3"/>
      <c r="C88" s="3"/>
      <c r="D88" s="51"/>
    </row>
    <row r="89" spans="2:4" ht="12">
      <c r="B89" s="3"/>
      <c r="C89" s="3"/>
      <c r="D89" s="51"/>
    </row>
    <row r="90" spans="2:4" ht="12">
      <c r="B90" s="3"/>
      <c r="C90" s="3"/>
      <c r="D90" s="51"/>
    </row>
    <row r="91" spans="2:4" ht="12">
      <c r="B91" s="3"/>
      <c r="C91" s="3"/>
      <c r="D91" s="51"/>
    </row>
    <row r="92" spans="2:4" ht="12">
      <c r="B92" s="3"/>
      <c r="C92" s="3"/>
      <c r="D92" s="51"/>
    </row>
    <row r="93" spans="2:4" ht="12">
      <c r="B93" s="3"/>
      <c r="C93" s="3"/>
      <c r="D93" s="51"/>
    </row>
    <row r="94" spans="2:4" ht="12">
      <c r="B94" s="3"/>
      <c r="C94" s="3"/>
      <c r="D94" s="51"/>
    </row>
    <row r="95" spans="2:4" ht="12">
      <c r="B95" s="3"/>
      <c r="C95" s="3"/>
      <c r="D95" s="51"/>
    </row>
    <row r="96" spans="2:4" ht="12">
      <c r="B96" s="3"/>
      <c r="C96" s="3"/>
      <c r="D96" s="51"/>
    </row>
    <row r="97" spans="2:4" ht="12">
      <c r="B97" s="3"/>
      <c r="C97" s="3"/>
      <c r="D97" s="51"/>
    </row>
    <row r="98" spans="2:4" ht="12">
      <c r="B98" s="3"/>
      <c r="C98" s="3"/>
      <c r="D98" s="51"/>
    </row>
    <row r="99" spans="2:4" ht="12">
      <c r="B99" s="3"/>
      <c r="C99" s="3"/>
      <c r="D99" s="51"/>
    </row>
    <row r="100" spans="2:4" ht="12">
      <c r="B100" s="3"/>
      <c r="C100" s="3"/>
      <c r="D100" s="51"/>
    </row>
    <row r="101" spans="2:4" ht="12">
      <c r="B101" s="3"/>
      <c r="C101" s="3"/>
      <c r="D101" s="51"/>
    </row>
    <row r="102" spans="2:4" ht="12">
      <c r="B102" s="3"/>
      <c r="C102" s="3"/>
      <c r="D102" s="51"/>
    </row>
    <row r="103" spans="2:4" ht="12">
      <c r="B103" s="3"/>
      <c r="C103" s="3"/>
      <c r="D103" s="51"/>
    </row>
    <row r="104" spans="2:4" ht="12">
      <c r="B104" s="3"/>
      <c r="C104" s="3"/>
      <c r="D104" s="51"/>
    </row>
    <row r="105" spans="2:4" ht="12">
      <c r="B105" s="3"/>
      <c r="C105" s="3"/>
      <c r="D105" s="51"/>
    </row>
    <row r="106" spans="2:4" ht="12">
      <c r="B106" s="3"/>
      <c r="C106" s="3"/>
      <c r="D106" s="51"/>
    </row>
    <row r="107" spans="2:4" ht="12">
      <c r="B107" s="3"/>
      <c r="C107" s="3"/>
      <c r="D107" s="51"/>
    </row>
    <row r="108" spans="2:4" ht="12">
      <c r="B108" s="3"/>
      <c r="C108" s="3"/>
      <c r="D108" s="51"/>
    </row>
    <row r="109" spans="2:4" ht="12">
      <c r="B109" s="3"/>
      <c r="C109" s="3"/>
      <c r="D109" s="51"/>
    </row>
    <row r="110" spans="2:4" ht="12">
      <c r="B110" s="3"/>
      <c r="C110" s="3"/>
      <c r="D110" s="51"/>
    </row>
    <row r="111" spans="2:4" ht="12">
      <c r="B111" s="3"/>
      <c r="C111" s="3"/>
      <c r="D111" s="51"/>
    </row>
    <row r="112" spans="2:4" ht="12">
      <c r="B112" s="3"/>
      <c r="C112" s="3"/>
      <c r="D112" s="51"/>
    </row>
    <row r="113" spans="2:4" ht="12">
      <c r="B113" s="3"/>
      <c r="C113" s="3"/>
      <c r="D113" s="51"/>
    </row>
    <row r="114" spans="2:4" ht="12">
      <c r="B114" s="3"/>
      <c r="C114" s="3"/>
      <c r="D114" s="51"/>
    </row>
    <row r="115" spans="2:4" ht="12">
      <c r="B115" s="3"/>
      <c r="C115" s="3"/>
      <c r="D115" s="51"/>
    </row>
    <row r="116" spans="2:4" ht="12">
      <c r="B116" s="3"/>
      <c r="C116" s="3"/>
      <c r="D116" s="51"/>
    </row>
    <row r="117" spans="2:4" ht="12">
      <c r="B117" s="3"/>
      <c r="C117" s="3"/>
      <c r="D117" s="51"/>
    </row>
    <row r="118" spans="2:4" ht="12">
      <c r="B118" s="3"/>
      <c r="C118" s="3"/>
      <c r="D118" s="51"/>
    </row>
    <row r="119" spans="2:4" ht="12">
      <c r="B119" s="3"/>
      <c r="C119" s="3"/>
      <c r="D119" s="51"/>
    </row>
    <row r="120" spans="2:4" ht="12">
      <c r="B120" s="3"/>
      <c r="C120" s="3"/>
      <c r="D120" s="51"/>
    </row>
    <row r="121" spans="2:4" ht="12">
      <c r="B121" s="3"/>
      <c r="C121" s="3"/>
      <c r="D121" s="51"/>
    </row>
    <row r="122" spans="2:4" ht="12">
      <c r="B122" s="3"/>
      <c r="C122" s="3"/>
      <c r="D122" s="51"/>
    </row>
    <row r="123" spans="2:4" ht="12">
      <c r="B123" s="3"/>
      <c r="C123" s="3"/>
      <c r="D123" s="51"/>
    </row>
    <row r="124" spans="2:4" ht="12">
      <c r="B124" s="3"/>
      <c r="C124" s="3"/>
      <c r="D124" s="51"/>
    </row>
    <row r="125" spans="2:4" ht="12">
      <c r="B125" s="3"/>
      <c r="C125" s="3"/>
      <c r="D125" s="51"/>
    </row>
    <row r="126" spans="2:4" ht="12">
      <c r="B126" s="3"/>
      <c r="C126" s="3"/>
      <c r="D126" s="51"/>
    </row>
    <row r="127" spans="2:4" ht="12">
      <c r="B127" s="3"/>
      <c r="C127" s="3"/>
      <c r="D127" s="51"/>
    </row>
    <row r="128" spans="2:4" ht="11.25">
      <c r="B128" s="3"/>
      <c r="C128" s="3"/>
      <c r="D128" s="3"/>
    </row>
    <row r="129" spans="2:4" ht="11.25">
      <c r="B129" s="3"/>
      <c r="C129" s="3"/>
      <c r="D129" s="3"/>
    </row>
    <row r="130" spans="2:4" ht="11.25">
      <c r="B130" s="3"/>
      <c r="C130" s="3"/>
      <c r="D130" s="3"/>
    </row>
    <row r="131" spans="2:4" ht="11.25">
      <c r="B131" s="3"/>
      <c r="C131" s="3"/>
      <c r="D131" s="3"/>
    </row>
    <row r="132" spans="2:4" ht="11.25">
      <c r="B132" s="3"/>
      <c r="C132" s="3"/>
      <c r="D132" s="3"/>
    </row>
    <row r="133" spans="2:4" ht="11.25">
      <c r="B133" s="3"/>
      <c r="C133" s="3"/>
      <c r="D133" s="3"/>
    </row>
    <row r="134" spans="2:4" ht="11.25">
      <c r="B134" s="3"/>
      <c r="C134" s="3"/>
      <c r="D134" s="3"/>
    </row>
    <row r="135" spans="2:4" ht="11.25">
      <c r="B135" s="3"/>
      <c r="C135" s="3"/>
      <c r="D135" s="3"/>
    </row>
    <row r="136" spans="2:4" ht="11.25">
      <c r="B136" s="3"/>
      <c r="C136" s="3"/>
      <c r="D136" s="3"/>
    </row>
    <row r="137" spans="2:4" ht="11.25">
      <c r="B137" s="3"/>
      <c r="C137" s="3"/>
      <c r="D137" s="3"/>
    </row>
    <row r="138" spans="2:4" ht="11.25">
      <c r="B138" s="3"/>
      <c r="C138" s="3"/>
      <c r="D138" s="3"/>
    </row>
    <row r="139" spans="2:4" ht="11.25">
      <c r="B139" s="3"/>
      <c r="C139" s="3"/>
      <c r="D139" s="3"/>
    </row>
    <row r="140" spans="2:4" ht="11.25">
      <c r="B140" s="3"/>
      <c r="C140" s="3"/>
      <c r="D140" s="3"/>
    </row>
    <row r="141" spans="2:4" ht="11.25">
      <c r="B141" s="3"/>
      <c r="C141" s="3"/>
      <c r="D141" s="3"/>
    </row>
    <row r="142" spans="2:4" ht="11.25">
      <c r="B142" s="3"/>
      <c r="C142" s="3"/>
      <c r="D142" s="3"/>
    </row>
    <row r="143" spans="2:4" ht="11.25">
      <c r="B143" s="3"/>
      <c r="C143" s="3"/>
      <c r="D143" s="3"/>
    </row>
    <row r="144" spans="2:4" ht="11.25">
      <c r="B144" s="3"/>
      <c r="C144" s="3"/>
      <c r="D144" s="3"/>
    </row>
    <row r="145" spans="2:4" ht="11.25">
      <c r="B145" s="3"/>
      <c r="C145" s="3"/>
      <c r="D145" s="3"/>
    </row>
    <row r="146" spans="2:4" ht="11.25">
      <c r="B146" s="3"/>
      <c r="C146" s="3"/>
      <c r="D146" s="3"/>
    </row>
    <row r="147" spans="2:4" ht="11.25">
      <c r="B147" s="3"/>
      <c r="C147" s="3"/>
      <c r="D147" s="3"/>
    </row>
    <row r="148" spans="2:4" ht="11.25">
      <c r="B148" s="3"/>
      <c r="C148" s="3"/>
      <c r="D148" s="3"/>
    </row>
    <row r="149" spans="2:4" ht="11.25">
      <c r="B149" s="3"/>
      <c r="C149" s="3"/>
      <c r="D149" s="3"/>
    </row>
    <row r="150" spans="2:4" ht="11.25">
      <c r="B150" s="3"/>
      <c r="C150" s="3"/>
      <c r="D150" s="3"/>
    </row>
    <row r="151" spans="2:4" ht="11.25">
      <c r="B151" s="3"/>
      <c r="C151" s="3"/>
      <c r="D151" s="3"/>
    </row>
    <row r="152" spans="2:4" ht="11.25">
      <c r="B152" s="3"/>
      <c r="C152" s="3"/>
      <c r="D152" s="3"/>
    </row>
    <row r="153" spans="2:4" ht="11.25">
      <c r="B153" s="3"/>
      <c r="C153" s="3"/>
      <c r="D153" s="3"/>
    </row>
    <row r="154" spans="2:4" ht="11.25">
      <c r="B154" s="3"/>
      <c r="C154" s="3"/>
      <c r="D154" s="3"/>
    </row>
    <row r="155" spans="2:4" ht="11.25">
      <c r="B155" s="3"/>
      <c r="C155" s="3"/>
      <c r="D155" s="3"/>
    </row>
    <row r="156" spans="2:4" ht="11.25">
      <c r="B156" s="3"/>
      <c r="C156" s="3"/>
      <c r="D156" s="3"/>
    </row>
    <row r="157" spans="2:4" ht="11.25">
      <c r="B157" s="3"/>
      <c r="C157" s="3"/>
      <c r="D157" s="3"/>
    </row>
    <row r="158" spans="2:4" ht="11.25">
      <c r="B158" s="3"/>
      <c r="C158" s="3"/>
      <c r="D158" s="3"/>
    </row>
    <row r="159" spans="2:4" ht="11.25">
      <c r="B159" s="3"/>
      <c r="C159" s="3"/>
      <c r="D159" s="3"/>
    </row>
    <row r="160" spans="2:4" ht="11.25">
      <c r="B160" s="3"/>
      <c r="C160" s="3"/>
      <c r="D160" s="3"/>
    </row>
    <row r="161" spans="2:4" ht="11.25">
      <c r="B161" s="3"/>
      <c r="C161" s="3"/>
      <c r="D161" s="3"/>
    </row>
    <row r="162" spans="2:4" ht="11.25">
      <c r="B162" s="3"/>
      <c r="C162" s="3"/>
      <c r="D162" s="3"/>
    </row>
    <row r="163" spans="2:4" ht="11.25">
      <c r="B163" s="3"/>
      <c r="C163" s="3"/>
      <c r="D163" s="3"/>
    </row>
    <row r="164" spans="2:4" ht="11.25">
      <c r="B164" s="3"/>
      <c r="C164" s="3"/>
      <c r="D164" s="3"/>
    </row>
    <row r="165" spans="2:4" ht="11.25">
      <c r="B165" s="3"/>
      <c r="C165" s="3"/>
      <c r="D165" s="3"/>
    </row>
    <row r="166" spans="2:4" ht="11.25">
      <c r="B166" s="3"/>
      <c r="C166" s="3"/>
      <c r="D166" s="3"/>
    </row>
    <row r="167" spans="2:4" ht="11.25">
      <c r="B167" s="3"/>
      <c r="C167" s="3"/>
      <c r="D167" s="3"/>
    </row>
    <row r="168" spans="2:4" ht="11.25">
      <c r="B168" s="3"/>
      <c r="C168" s="3"/>
      <c r="D168" s="3"/>
    </row>
    <row r="169" spans="2:4" ht="11.25">
      <c r="B169" s="3"/>
      <c r="C169" s="3"/>
      <c r="D169" s="3"/>
    </row>
    <row r="170" spans="2:4" ht="11.25">
      <c r="B170" s="3"/>
      <c r="C170" s="3"/>
      <c r="D170" s="3"/>
    </row>
    <row r="171" spans="2:4" ht="11.25">
      <c r="B171" s="3"/>
      <c r="C171" s="3"/>
      <c r="D171" s="3"/>
    </row>
    <row r="172" spans="2:4" ht="11.25">
      <c r="B172" s="3"/>
      <c r="C172" s="3"/>
      <c r="D172" s="3"/>
    </row>
    <row r="173" spans="2:4" ht="11.25">
      <c r="B173" s="3"/>
      <c r="C173" s="3"/>
      <c r="D173" s="3"/>
    </row>
    <row r="174" spans="2:4" ht="11.25">
      <c r="B174" s="3"/>
      <c r="C174" s="3"/>
      <c r="D174" s="3"/>
    </row>
    <row r="175" spans="2:4" ht="11.25">
      <c r="B175" s="3"/>
      <c r="C175" s="3"/>
      <c r="D175" s="3"/>
    </row>
    <row r="176" spans="2:4" ht="11.25">
      <c r="B176" s="3"/>
      <c r="C176" s="3"/>
      <c r="D176" s="3"/>
    </row>
    <row r="177" spans="2:4" ht="11.25">
      <c r="B177" s="3"/>
      <c r="C177" s="3"/>
      <c r="D177" s="3"/>
    </row>
    <row r="178" spans="2:4" ht="11.25">
      <c r="B178" s="3"/>
      <c r="C178" s="3"/>
      <c r="D178" s="3"/>
    </row>
    <row r="179" spans="2:4" ht="11.25">
      <c r="B179" s="3"/>
      <c r="C179" s="3"/>
      <c r="D179" s="3"/>
    </row>
    <row r="180" spans="2:4" ht="11.25">
      <c r="B180" s="3"/>
      <c r="C180" s="3"/>
      <c r="D180" s="3"/>
    </row>
    <row r="181" spans="2:4" ht="11.25">
      <c r="B181" s="3"/>
      <c r="C181" s="3"/>
      <c r="D181" s="3"/>
    </row>
    <row r="182" spans="2:4" ht="11.25">
      <c r="B182" s="3"/>
      <c r="C182" s="3"/>
      <c r="D182" s="3"/>
    </row>
    <row r="183" spans="2:4" ht="11.25">
      <c r="B183" s="3"/>
      <c r="C183" s="3"/>
      <c r="D183" s="3"/>
    </row>
    <row r="184" spans="2:4" ht="11.25">
      <c r="B184" s="3"/>
      <c r="C184" s="3"/>
      <c r="D184" s="3"/>
    </row>
    <row r="185" spans="2:4" ht="11.25">
      <c r="B185" s="3"/>
      <c r="C185" s="3"/>
      <c r="D185" s="3"/>
    </row>
    <row r="186" spans="2:4" ht="11.25">
      <c r="B186" s="3"/>
      <c r="C186" s="3"/>
      <c r="D186" s="3"/>
    </row>
    <row r="187" spans="2:4" ht="11.25">
      <c r="B187" s="3"/>
      <c r="C187" s="3"/>
      <c r="D187" s="3"/>
    </row>
    <row r="188" spans="2:4" ht="11.25">
      <c r="B188" s="3"/>
      <c r="C188" s="3"/>
      <c r="D188" s="3"/>
    </row>
    <row r="189" spans="2:4" ht="11.25">
      <c r="B189" s="3"/>
      <c r="C189" s="3"/>
      <c r="D189" s="3"/>
    </row>
    <row r="190" spans="2:4" ht="11.25">
      <c r="B190" s="3"/>
      <c r="C190" s="3"/>
      <c r="D190" s="3"/>
    </row>
    <row r="191" spans="2:4" ht="11.25">
      <c r="B191" s="3"/>
      <c r="C191" s="3"/>
      <c r="D191" s="3"/>
    </row>
    <row r="192" spans="2:4" ht="11.25">
      <c r="B192" s="3"/>
      <c r="C192" s="3"/>
      <c r="D192" s="3"/>
    </row>
    <row r="193" spans="2:4" ht="11.25">
      <c r="B193" s="3"/>
      <c r="C193" s="3"/>
      <c r="D193" s="3"/>
    </row>
    <row r="194" spans="2:4" ht="11.25">
      <c r="B194" s="3"/>
      <c r="C194" s="3"/>
      <c r="D194" s="3"/>
    </row>
    <row r="195" spans="2:4" ht="11.25">
      <c r="B195" s="3"/>
      <c r="C195" s="3"/>
      <c r="D195" s="3"/>
    </row>
    <row r="196" spans="2:4" ht="11.25">
      <c r="B196" s="3"/>
      <c r="C196" s="3"/>
      <c r="D196" s="3"/>
    </row>
    <row r="197" spans="2:4" ht="11.25">
      <c r="B197" s="3"/>
      <c r="C197" s="3"/>
      <c r="D197" s="3"/>
    </row>
    <row r="198" spans="2:4" ht="11.25">
      <c r="B198" s="3"/>
      <c r="C198" s="3"/>
      <c r="D198" s="3"/>
    </row>
    <row r="199" spans="2:4" ht="11.25">
      <c r="B199" s="3"/>
      <c r="C199" s="3"/>
      <c r="D199" s="3"/>
    </row>
    <row r="200" spans="2:4" ht="11.25">
      <c r="B200" s="3"/>
      <c r="C200" s="3"/>
      <c r="D200" s="3"/>
    </row>
    <row r="201" spans="2:4" ht="11.25">
      <c r="B201" s="3"/>
      <c r="C201" s="3"/>
      <c r="D201" s="3"/>
    </row>
    <row r="202" spans="2:4" ht="11.25">
      <c r="B202" s="3"/>
      <c r="C202" s="3"/>
      <c r="D202" s="3"/>
    </row>
    <row r="203" spans="2:4" ht="11.25">
      <c r="B203" s="3"/>
      <c r="C203" s="3"/>
      <c r="D203" s="3"/>
    </row>
    <row r="204" spans="2:4" ht="11.25">
      <c r="B204" s="3"/>
      <c r="C204" s="3"/>
      <c r="D204" s="3"/>
    </row>
    <row r="205" spans="2:4" ht="11.25">
      <c r="B205" s="3"/>
      <c r="C205" s="3"/>
      <c r="D205" s="3"/>
    </row>
    <row r="206" spans="2:4" ht="11.25">
      <c r="B206" s="3"/>
      <c r="C206" s="3"/>
      <c r="D206" s="3"/>
    </row>
    <row r="207" spans="2:4" ht="11.25">
      <c r="B207" s="3"/>
      <c r="C207" s="3"/>
      <c r="D207" s="3"/>
    </row>
    <row r="208" spans="2:4" ht="11.25">
      <c r="B208" s="3"/>
      <c r="C208" s="3"/>
      <c r="D208" s="3"/>
    </row>
    <row r="209" spans="2:4" ht="11.25">
      <c r="B209" s="3"/>
      <c r="C209" s="3"/>
      <c r="D209" s="3"/>
    </row>
    <row r="210" spans="2:4" ht="11.25">
      <c r="B210" s="3"/>
      <c r="C210" s="3"/>
      <c r="D210" s="3"/>
    </row>
    <row r="211" spans="2:4" ht="11.25">
      <c r="B211" s="3"/>
      <c r="C211" s="3"/>
      <c r="D211" s="3"/>
    </row>
    <row r="212" spans="2:4" ht="11.25">
      <c r="B212" s="3"/>
      <c r="C212" s="3"/>
      <c r="D212" s="3"/>
    </row>
    <row r="213" spans="2:4" ht="11.25">
      <c r="B213" s="3"/>
      <c r="C213" s="3"/>
      <c r="D213" s="3"/>
    </row>
    <row r="214" spans="2:4" ht="11.25">
      <c r="B214" s="3"/>
      <c r="C214" s="3"/>
      <c r="D214" s="3"/>
    </row>
    <row r="215" spans="2:4" ht="11.25">
      <c r="B215" s="3"/>
      <c r="C215" s="3"/>
      <c r="D215" s="3"/>
    </row>
    <row r="216" spans="2:4" ht="11.25">
      <c r="B216" s="3"/>
      <c r="C216" s="3"/>
      <c r="D216" s="3"/>
    </row>
    <row r="217" spans="2:4" ht="11.25">
      <c r="B217" s="3"/>
      <c r="C217" s="3"/>
      <c r="D217" s="3"/>
    </row>
    <row r="218" spans="2:4" ht="11.25">
      <c r="B218" s="3"/>
      <c r="C218" s="3"/>
      <c r="D218" s="3"/>
    </row>
    <row r="219" spans="2:4" ht="11.25">
      <c r="B219" s="3"/>
      <c r="C219" s="3"/>
      <c r="D219" s="3"/>
    </row>
    <row r="220" spans="2:4" ht="11.25">
      <c r="B220" s="3"/>
      <c r="C220" s="3"/>
      <c r="D220" s="3"/>
    </row>
    <row r="221" spans="2:4" ht="11.25">
      <c r="B221" s="3"/>
      <c r="C221" s="3"/>
      <c r="D221" s="3"/>
    </row>
    <row r="222" spans="2:4" ht="11.25">
      <c r="B222" s="3"/>
      <c r="C222" s="3"/>
      <c r="D222" s="3"/>
    </row>
    <row r="223" spans="2:4" ht="11.25">
      <c r="B223" s="3"/>
      <c r="C223" s="3"/>
      <c r="D223" s="3"/>
    </row>
    <row r="224" spans="2:4" ht="11.25">
      <c r="B224" s="3"/>
      <c r="C224" s="3"/>
      <c r="D224" s="3"/>
    </row>
    <row r="225" spans="2:4" ht="11.25">
      <c r="B225" s="3"/>
      <c r="C225" s="3"/>
      <c r="D225" s="3"/>
    </row>
    <row r="226" spans="2:4" ht="11.25">
      <c r="B226" s="3"/>
      <c r="C226" s="3"/>
      <c r="D226" s="3"/>
    </row>
    <row r="227" spans="2:4" ht="11.25">
      <c r="B227" s="3"/>
      <c r="C227" s="3"/>
      <c r="D227" s="3"/>
    </row>
    <row r="228" spans="2:4" ht="11.25">
      <c r="B228" s="3"/>
      <c r="C228" s="3"/>
      <c r="D228" s="3"/>
    </row>
    <row r="229" spans="2:4" ht="11.25">
      <c r="B229" s="3"/>
      <c r="C229" s="3"/>
      <c r="D229" s="3"/>
    </row>
    <row r="230" spans="2:4" ht="11.25">
      <c r="B230" s="3"/>
      <c r="C230" s="3"/>
      <c r="D230" s="3"/>
    </row>
    <row r="231" spans="2:4" ht="11.25">
      <c r="B231" s="3"/>
      <c r="C231" s="3"/>
      <c r="D231" s="3"/>
    </row>
    <row r="232" spans="2:4" ht="11.25">
      <c r="B232" s="3"/>
      <c r="C232" s="3"/>
      <c r="D232" s="3"/>
    </row>
    <row r="233" spans="2:4" ht="11.25">
      <c r="B233" s="3"/>
      <c r="C233" s="3"/>
      <c r="D233" s="3"/>
    </row>
    <row r="234" spans="2:4" ht="11.25">
      <c r="B234" s="3"/>
      <c r="C234" s="3"/>
      <c r="D234" s="3"/>
    </row>
    <row r="235" spans="2:4" ht="11.25">
      <c r="B235" s="3"/>
      <c r="C235" s="3"/>
      <c r="D235" s="3"/>
    </row>
    <row r="236" spans="2:4" ht="11.25">
      <c r="B236" s="3"/>
      <c r="C236" s="3"/>
      <c r="D236" s="3"/>
    </row>
    <row r="237" spans="2:4" ht="11.25">
      <c r="B237" s="3"/>
      <c r="C237" s="3"/>
      <c r="D237" s="3"/>
    </row>
    <row r="238" spans="2:4" ht="11.25">
      <c r="B238" s="3"/>
      <c r="C238" s="3"/>
      <c r="D238" s="3"/>
    </row>
    <row r="239" spans="2:4" ht="11.25">
      <c r="B239" s="3"/>
      <c r="C239" s="3"/>
      <c r="D239" s="3"/>
    </row>
    <row r="240" spans="2:4" ht="11.25">
      <c r="B240" s="3"/>
      <c r="C240" s="3"/>
      <c r="D240" s="3"/>
    </row>
    <row r="241" spans="2:4" ht="11.25">
      <c r="B241" s="3"/>
      <c r="C241" s="3"/>
      <c r="D241" s="3"/>
    </row>
    <row r="242" spans="2:4" ht="11.25">
      <c r="B242" s="3"/>
      <c r="C242" s="3"/>
      <c r="D242" s="3"/>
    </row>
    <row r="243" spans="2:4" ht="11.25">
      <c r="B243" s="3"/>
      <c r="C243" s="3"/>
      <c r="D243" s="3"/>
    </row>
    <row r="244" spans="2:4" ht="11.25">
      <c r="B244" s="3"/>
      <c r="C244" s="3"/>
      <c r="D244" s="3"/>
    </row>
    <row r="245" spans="2:4" ht="11.25">
      <c r="B245" s="3"/>
      <c r="C245" s="3"/>
      <c r="D245" s="3"/>
    </row>
    <row r="246" spans="2:4" ht="11.25">
      <c r="B246" s="3"/>
      <c r="C246" s="3"/>
      <c r="D246" s="3"/>
    </row>
    <row r="247" spans="2:4" ht="11.25">
      <c r="B247" s="3"/>
      <c r="C247" s="3"/>
      <c r="D247" s="3"/>
    </row>
    <row r="248" spans="2:4" ht="11.25">
      <c r="B248" s="3"/>
      <c r="C248" s="3"/>
      <c r="D248" s="3"/>
    </row>
    <row r="249" spans="2:4" ht="11.25">
      <c r="B249" s="3"/>
      <c r="C249" s="3"/>
      <c r="D249" s="3"/>
    </row>
    <row r="250" spans="2:4" ht="11.25">
      <c r="B250" s="3"/>
      <c r="C250" s="3"/>
      <c r="D250" s="3"/>
    </row>
    <row r="251" spans="2:4" ht="11.25">
      <c r="B251" s="3"/>
      <c r="C251" s="3"/>
      <c r="D251" s="3"/>
    </row>
    <row r="252" spans="2:4" ht="11.25">
      <c r="B252" s="3"/>
      <c r="C252" s="3"/>
      <c r="D252" s="3"/>
    </row>
    <row r="253" spans="2:4" ht="11.25">
      <c r="B253" s="3"/>
      <c r="C253" s="3"/>
      <c r="D253" s="3"/>
    </row>
    <row r="254" spans="2:4" ht="11.25">
      <c r="B254" s="3"/>
      <c r="C254" s="3"/>
      <c r="D254" s="3"/>
    </row>
    <row r="255" spans="2:4" ht="11.25">
      <c r="B255" s="3"/>
      <c r="C255" s="3"/>
      <c r="D255" s="3"/>
    </row>
    <row r="256" spans="2:4" ht="11.25">
      <c r="B256" s="3"/>
      <c r="C256" s="3"/>
      <c r="D256" s="3"/>
    </row>
    <row r="257" spans="2:4" ht="11.25">
      <c r="B257" s="3"/>
      <c r="C257" s="3"/>
      <c r="D257" s="3"/>
    </row>
    <row r="258" spans="2:4" ht="11.25">
      <c r="B258" s="3"/>
      <c r="C258" s="3"/>
      <c r="D258" s="3"/>
    </row>
    <row r="259" spans="2:4" ht="11.25">
      <c r="B259" s="3"/>
      <c r="C259" s="3"/>
      <c r="D259" s="3"/>
    </row>
    <row r="260" spans="2:4" ht="11.25">
      <c r="B260" s="3"/>
      <c r="C260" s="3"/>
      <c r="D260" s="3"/>
    </row>
    <row r="261" spans="2:4" ht="11.25">
      <c r="B261" s="3"/>
      <c r="C261" s="3"/>
      <c r="D261" s="3"/>
    </row>
    <row r="262" spans="2:4" ht="11.25">
      <c r="B262" s="3"/>
      <c r="C262" s="3"/>
      <c r="D262" s="3"/>
    </row>
    <row r="263" spans="2:4" ht="11.25">
      <c r="B263" s="3"/>
      <c r="C263" s="3"/>
      <c r="D263" s="3"/>
    </row>
    <row r="264" spans="2:4" ht="11.25">
      <c r="B264" s="3"/>
      <c r="C264" s="3"/>
      <c r="D264" s="3"/>
    </row>
    <row r="265" spans="2:4" ht="11.25">
      <c r="B265" s="3"/>
      <c r="C265" s="3"/>
      <c r="D265" s="3"/>
    </row>
    <row r="266" spans="2:4" ht="11.25">
      <c r="B266" s="3"/>
      <c r="C266" s="3"/>
      <c r="D266" s="3"/>
    </row>
    <row r="267" spans="2:4" ht="11.25">
      <c r="B267" s="3"/>
      <c r="C267" s="3"/>
      <c r="D267" s="3"/>
    </row>
    <row r="268" spans="2:4" ht="11.25">
      <c r="B268" s="3"/>
      <c r="C268" s="3"/>
      <c r="D268" s="3"/>
    </row>
    <row r="269" spans="2:4" ht="11.25">
      <c r="B269" s="3"/>
      <c r="C269" s="3"/>
      <c r="D269" s="3"/>
    </row>
    <row r="270" spans="2:4" ht="11.25">
      <c r="B270" s="3"/>
      <c r="C270" s="3"/>
      <c r="D270" s="3"/>
    </row>
    <row r="271" spans="2:4" ht="11.25">
      <c r="B271" s="3"/>
      <c r="C271" s="3"/>
      <c r="D271" s="3"/>
    </row>
    <row r="272" spans="2:4" ht="11.25">
      <c r="B272" s="3"/>
      <c r="C272" s="3"/>
      <c r="D272" s="3"/>
    </row>
    <row r="273" spans="2:4" ht="11.25">
      <c r="B273" s="3"/>
      <c r="C273" s="3"/>
      <c r="D273" s="3"/>
    </row>
    <row r="274" spans="2:4" ht="11.25">
      <c r="B274" s="3"/>
      <c r="C274" s="3"/>
      <c r="D274" s="3"/>
    </row>
    <row r="275" spans="2:4" ht="11.25">
      <c r="B275" s="3"/>
      <c r="C275" s="3"/>
      <c r="D275" s="3"/>
    </row>
    <row r="276" spans="2:4" ht="11.25">
      <c r="B276" s="3"/>
      <c r="C276" s="3"/>
      <c r="D276" s="3"/>
    </row>
    <row r="277" spans="2:4" ht="11.25">
      <c r="B277" s="3"/>
      <c r="C277" s="3"/>
      <c r="D277" s="3"/>
    </row>
    <row r="278" spans="2:4" ht="11.25">
      <c r="B278" s="3"/>
      <c r="C278" s="3"/>
      <c r="D278" s="3"/>
    </row>
    <row r="279" spans="2:4" ht="11.25">
      <c r="B279" s="3"/>
      <c r="C279" s="3"/>
      <c r="D279" s="3"/>
    </row>
    <row r="280" spans="2:4" ht="11.25">
      <c r="B280" s="3"/>
      <c r="C280" s="3"/>
      <c r="D280" s="3"/>
    </row>
    <row r="281" spans="2:4" ht="11.25">
      <c r="B281" s="3"/>
      <c r="C281" s="3"/>
      <c r="D281" s="3"/>
    </row>
    <row r="282" spans="2:4" ht="11.25">
      <c r="B282" s="3"/>
      <c r="C282" s="3"/>
      <c r="D282" s="3"/>
    </row>
    <row r="283" spans="2:4" ht="11.25">
      <c r="B283" s="3"/>
      <c r="C283" s="3"/>
      <c r="D283" s="3"/>
    </row>
    <row r="284" spans="2:4" ht="11.25">
      <c r="B284" s="3"/>
      <c r="C284" s="3"/>
      <c r="D284" s="3"/>
    </row>
    <row r="285" spans="2:4" ht="11.25">
      <c r="B285" s="3"/>
      <c r="C285" s="3"/>
      <c r="D285" s="3"/>
    </row>
    <row r="286" spans="2:4" ht="11.25">
      <c r="B286" s="3"/>
      <c r="C286" s="3"/>
      <c r="D286" s="3"/>
    </row>
    <row r="287" spans="2:4" ht="11.25">
      <c r="B287" s="3"/>
      <c r="C287" s="3"/>
      <c r="D287" s="3"/>
    </row>
    <row r="288" spans="2:4" ht="11.25">
      <c r="B288" s="3"/>
      <c r="C288" s="3"/>
      <c r="D288" s="3"/>
    </row>
    <row r="289" spans="2:4" ht="11.25">
      <c r="B289" s="3"/>
      <c r="C289" s="3"/>
      <c r="D289" s="3"/>
    </row>
    <row r="290" spans="2:4" ht="11.25">
      <c r="B290" s="3"/>
      <c r="C290" s="3"/>
      <c r="D290" s="3"/>
    </row>
    <row r="291" spans="2:4" ht="11.25">
      <c r="B291" s="3"/>
      <c r="C291" s="3"/>
      <c r="D291" s="3"/>
    </row>
    <row r="292" spans="2:4" ht="11.25">
      <c r="B292" s="3"/>
      <c r="C292" s="3"/>
      <c r="D292" s="3"/>
    </row>
    <row r="293" spans="2:4" ht="11.25">
      <c r="B293" s="3"/>
      <c r="C293" s="3"/>
      <c r="D293" s="3"/>
    </row>
    <row r="294" spans="2:4" ht="11.25">
      <c r="B294" s="3"/>
      <c r="C294" s="3"/>
      <c r="D294" s="3"/>
    </row>
    <row r="295" spans="2:4" ht="11.25">
      <c r="B295" s="3"/>
      <c r="C295" s="3"/>
      <c r="D295" s="3"/>
    </row>
    <row r="296" spans="2:4" ht="11.25">
      <c r="B296" s="3"/>
      <c r="C296" s="3"/>
      <c r="D296" s="3"/>
    </row>
    <row r="297" spans="2:4" ht="11.25">
      <c r="B297" s="3"/>
      <c r="C297" s="3"/>
      <c r="D297" s="3"/>
    </row>
    <row r="298" spans="2:4" ht="11.25">
      <c r="B298" s="3"/>
      <c r="C298" s="3"/>
      <c r="D298" s="3"/>
    </row>
    <row r="299" spans="2:4" ht="11.25">
      <c r="B299" s="3"/>
      <c r="C299" s="3"/>
      <c r="D299" s="3"/>
    </row>
    <row r="300" spans="2:4" ht="11.25">
      <c r="B300" s="3"/>
      <c r="C300" s="3"/>
      <c r="D300" s="3"/>
    </row>
    <row r="301" spans="2:4" ht="11.25">
      <c r="B301" s="3"/>
      <c r="C301" s="3"/>
      <c r="D301" s="3"/>
    </row>
    <row r="302" spans="2:4" ht="11.25">
      <c r="B302" s="3"/>
      <c r="C302" s="3"/>
      <c r="D302" s="3"/>
    </row>
    <row r="303" spans="2:4" ht="11.25">
      <c r="B303" s="3"/>
      <c r="C303" s="3"/>
      <c r="D303" s="3"/>
    </row>
    <row r="304" spans="2:4" ht="11.25">
      <c r="B304" s="3"/>
      <c r="C304" s="3"/>
      <c r="D304" s="3"/>
    </row>
    <row r="305" spans="2:4" ht="11.25">
      <c r="B305" s="3"/>
      <c r="C305" s="3"/>
      <c r="D305" s="3"/>
    </row>
    <row r="306" spans="2:4" ht="11.25">
      <c r="B306" s="3"/>
      <c r="C306" s="3"/>
      <c r="D306" s="3"/>
    </row>
    <row r="307" spans="2:4" ht="11.25">
      <c r="B307" s="3"/>
      <c r="C307" s="3"/>
      <c r="D307" s="3"/>
    </row>
    <row r="308" spans="2:4" ht="11.25">
      <c r="B308" s="3"/>
      <c r="C308" s="3"/>
      <c r="D308" s="3"/>
    </row>
    <row r="309" spans="2:4" ht="11.25">
      <c r="B309" s="3"/>
      <c r="C309" s="3"/>
      <c r="D309" s="3"/>
    </row>
    <row r="310" spans="2:4" ht="11.25">
      <c r="B310" s="3"/>
      <c r="C310" s="3"/>
      <c r="D310" s="3"/>
    </row>
    <row r="311" spans="2:4" ht="11.25">
      <c r="B311" s="3"/>
      <c r="C311" s="3"/>
      <c r="D311" s="3"/>
    </row>
    <row r="312" spans="2:4" ht="11.25">
      <c r="B312" s="3"/>
      <c r="C312" s="3"/>
      <c r="D312" s="3"/>
    </row>
    <row r="313" spans="2:4" ht="11.25">
      <c r="B313" s="3"/>
      <c r="C313" s="3"/>
      <c r="D313" s="3"/>
    </row>
    <row r="314" spans="2:4" ht="11.25">
      <c r="B314" s="3"/>
      <c r="C314" s="3"/>
      <c r="D314" s="3"/>
    </row>
    <row r="315" spans="2:4" ht="11.25">
      <c r="B315" s="3"/>
      <c r="C315" s="3"/>
      <c r="D315" s="3"/>
    </row>
    <row r="316" spans="2:4" ht="11.25">
      <c r="B316" s="3"/>
      <c r="C316" s="3"/>
      <c r="D316" s="3"/>
    </row>
    <row r="317" spans="2:4" ht="11.25">
      <c r="B317" s="3"/>
      <c r="C317" s="3"/>
      <c r="D317" s="3"/>
    </row>
    <row r="318" spans="2:4" ht="11.25">
      <c r="B318" s="3"/>
      <c r="C318" s="3"/>
      <c r="D318" s="3"/>
    </row>
    <row r="319" spans="2:4" ht="11.25">
      <c r="B319" s="3"/>
      <c r="C319" s="3"/>
      <c r="D319" s="3"/>
    </row>
    <row r="320" spans="2:4" ht="11.25">
      <c r="B320" s="3"/>
      <c r="C320" s="3"/>
      <c r="D320" s="3"/>
    </row>
    <row r="321" spans="2:4" ht="11.25">
      <c r="B321" s="3"/>
      <c r="C321" s="3"/>
      <c r="D321" s="3"/>
    </row>
    <row r="322" spans="2:4" ht="11.25">
      <c r="B322" s="3"/>
      <c r="C322" s="3"/>
      <c r="D322" s="3"/>
    </row>
    <row r="323" spans="2:4" ht="11.25">
      <c r="B323" s="3"/>
      <c r="C323" s="3"/>
      <c r="D323" s="3"/>
    </row>
    <row r="324" spans="2:4" ht="11.25">
      <c r="B324" s="3"/>
      <c r="C324" s="3"/>
      <c r="D324" s="3"/>
    </row>
    <row r="325" spans="2:4" ht="11.25">
      <c r="B325" s="3"/>
      <c r="C325" s="3"/>
      <c r="D325" s="3"/>
    </row>
    <row r="326" spans="2:4" ht="11.25">
      <c r="B326" s="3"/>
      <c r="C326" s="3"/>
      <c r="D326" s="3"/>
    </row>
    <row r="327" spans="2:4" ht="11.25">
      <c r="B327" s="3"/>
      <c r="C327" s="3"/>
      <c r="D327" s="3"/>
    </row>
    <row r="328" spans="2:4" ht="11.25">
      <c r="B328" s="3"/>
      <c r="C328" s="3"/>
      <c r="D328" s="3"/>
    </row>
    <row r="329" spans="2:4" ht="11.25">
      <c r="B329" s="3"/>
      <c r="C329" s="3"/>
      <c r="D329" s="3"/>
    </row>
    <row r="330" spans="2:4" ht="11.25">
      <c r="B330" s="3"/>
      <c r="C330" s="3"/>
      <c r="D330" s="3"/>
    </row>
    <row r="331" spans="2:4" ht="11.25">
      <c r="B331" s="3"/>
      <c r="C331" s="3"/>
      <c r="D331" s="3"/>
    </row>
    <row r="332" spans="2:4" ht="11.25">
      <c r="B332" s="3"/>
      <c r="C332" s="3"/>
      <c r="D332" s="3"/>
    </row>
    <row r="333" spans="2:4" ht="11.25">
      <c r="B333" s="3"/>
      <c r="C333" s="3"/>
      <c r="D333" s="3"/>
    </row>
    <row r="334" spans="2:4" ht="11.25">
      <c r="B334" s="3"/>
      <c r="C334" s="3"/>
      <c r="D334" s="3"/>
    </row>
    <row r="335" spans="2:4" ht="11.25">
      <c r="B335" s="3"/>
      <c r="C335" s="3"/>
      <c r="D335" s="3"/>
    </row>
    <row r="336" spans="2:4" ht="11.25">
      <c r="B336" s="3"/>
      <c r="C336" s="3"/>
      <c r="D336" s="3"/>
    </row>
    <row r="337" spans="2:4" ht="11.25">
      <c r="B337" s="3"/>
      <c r="C337" s="3"/>
      <c r="D337" s="3"/>
    </row>
    <row r="338" spans="2:4" ht="11.25">
      <c r="B338" s="3"/>
      <c r="C338" s="3"/>
      <c r="D338" s="3"/>
    </row>
    <row r="339" spans="2:4" ht="11.25">
      <c r="B339" s="3"/>
      <c r="C339" s="3"/>
      <c r="D339" s="3"/>
    </row>
    <row r="340" spans="2:4" ht="11.25">
      <c r="B340" s="3"/>
      <c r="C340" s="3"/>
      <c r="D340" s="3"/>
    </row>
    <row r="341" spans="2:4" ht="11.25">
      <c r="B341" s="3"/>
      <c r="C341" s="3"/>
      <c r="D341" s="3"/>
    </row>
    <row r="342" spans="2:4" ht="11.25">
      <c r="B342" s="3"/>
      <c r="C342" s="3"/>
      <c r="D342" s="3"/>
    </row>
    <row r="343" spans="2:4" ht="11.25">
      <c r="B343" s="3"/>
      <c r="C343" s="3"/>
      <c r="D343" s="3"/>
    </row>
    <row r="344" spans="2:4" ht="11.25">
      <c r="B344" s="3"/>
      <c r="C344" s="3"/>
      <c r="D344" s="3"/>
    </row>
    <row r="345" spans="2:4" ht="11.25">
      <c r="B345" s="3"/>
      <c r="C345" s="3"/>
      <c r="D345" s="3"/>
    </row>
    <row r="346" spans="2:4" ht="11.25">
      <c r="B346" s="3"/>
      <c r="C346" s="3"/>
      <c r="D346" s="3"/>
    </row>
    <row r="347" spans="2:4" ht="11.25">
      <c r="B347" s="3"/>
      <c r="C347" s="3"/>
      <c r="D347" s="3"/>
    </row>
    <row r="348" spans="2:4" ht="11.25">
      <c r="B348" s="3"/>
      <c r="C348" s="3"/>
      <c r="D348" s="3"/>
    </row>
    <row r="349" spans="2:4" ht="11.25">
      <c r="B349" s="3"/>
      <c r="C349" s="3"/>
      <c r="D349" s="3"/>
    </row>
    <row r="350" spans="2:4" ht="11.25">
      <c r="B350" s="3"/>
      <c r="C350" s="3"/>
      <c r="D350" s="3"/>
    </row>
    <row r="351" spans="2:4" ht="11.25">
      <c r="B351" s="3"/>
      <c r="C351" s="3"/>
      <c r="D351" s="3"/>
    </row>
    <row r="352" spans="2:4" ht="11.25">
      <c r="B352" s="3"/>
      <c r="C352" s="3"/>
      <c r="D352" s="3"/>
    </row>
    <row r="353" spans="2:4" ht="11.25">
      <c r="B353" s="3"/>
      <c r="C353" s="3"/>
      <c r="D353" s="3"/>
    </row>
    <row r="354" spans="2:4" ht="11.25">
      <c r="B354" s="3"/>
      <c r="C354" s="3"/>
      <c r="D354" s="3"/>
    </row>
    <row r="355" spans="2:4" ht="11.25">
      <c r="B355" s="3"/>
      <c r="C355" s="3"/>
      <c r="D355" s="3"/>
    </row>
    <row r="356" spans="2:4" ht="11.25">
      <c r="B356" s="3"/>
      <c r="C356" s="3"/>
      <c r="D356" s="3"/>
    </row>
    <row r="357" spans="2:4" ht="11.25">
      <c r="B357" s="3"/>
      <c r="C357" s="3"/>
      <c r="D357" s="3"/>
    </row>
    <row r="358" spans="2:4" ht="11.25">
      <c r="B358" s="3"/>
      <c r="C358" s="3"/>
      <c r="D358" s="3"/>
    </row>
    <row r="359" spans="2:4" ht="11.25">
      <c r="B359" s="3"/>
      <c r="C359" s="3"/>
      <c r="D359" s="3"/>
    </row>
    <row r="360" spans="2:4" ht="11.25">
      <c r="B360" s="3"/>
      <c r="C360" s="3"/>
      <c r="D360" s="3"/>
    </row>
    <row r="361" spans="2:4" ht="11.25">
      <c r="B361" s="3"/>
      <c r="C361" s="3"/>
      <c r="D361" s="3"/>
    </row>
    <row r="362" spans="2:4" ht="11.25">
      <c r="B362" s="3"/>
      <c r="C362" s="3"/>
      <c r="D362" s="3"/>
    </row>
    <row r="363" spans="2:4" ht="11.25">
      <c r="B363" s="3"/>
      <c r="C363" s="3"/>
      <c r="D363" s="3"/>
    </row>
    <row r="364" spans="2:4" ht="11.25">
      <c r="B364" s="3"/>
      <c r="C364" s="3"/>
      <c r="D364" s="3"/>
    </row>
    <row r="365" spans="2:4" ht="11.25">
      <c r="B365" s="3"/>
      <c r="C365" s="3"/>
      <c r="D365" s="3"/>
    </row>
    <row r="366" spans="2:4" ht="11.25">
      <c r="B366" s="3"/>
      <c r="C366" s="3"/>
      <c r="D366" s="3"/>
    </row>
    <row r="367" spans="2:4" ht="11.25">
      <c r="B367" s="3"/>
      <c r="C367" s="3"/>
      <c r="D367" s="3"/>
    </row>
    <row r="368" spans="2:4" ht="11.25">
      <c r="B368" s="3"/>
      <c r="C368" s="3"/>
      <c r="D368" s="3"/>
    </row>
    <row r="369" spans="2:4" ht="11.25">
      <c r="B369" s="3"/>
      <c r="C369" s="3"/>
      <c r="D369" s="3"/>
    </row>
    <row r="370" spans="2:4" ht="11.25">
      <c r="B370" s="3"/>
      <c r="C370" s="3"/>
      <c r="D370" s="3"/>
    </row>
    <row r="371" spans="2:4" ht="11.25">
      <c r="B371" s="3"/>
      <c r="C371" s="3"/>
      <c r="D371" s="3"/>
    </row>
    <row r="372" spans="2:4" ht="11.25">
      <c r="B372" s="3"/>
      <c r="C372" s="3"/>
      <c r="D372" s="3"/>
    </row>
    <row r="373" spans="2:4" ht="11.25">
      <c r="B373" s="3"/>
      <c r="C373" s="3"/>
      <c r="D373" s="3"/>
    </row>
    <row r="374" spans="2:4" ht="11.25">
      <c r="B374" s="3"/>
      <c r="C374" s="3"/>
      <c r="D374" s="3"/>
    </row>
    <row r="375" spans="2:4" ht="11.25">
      <c r="B375" s="3"/>
      <c r="C375" s="3"/>
      <c r="D375" s="3"/>
    </row>
    <row r="376" spans="2:4" ht="11.25">
      <c r="B376" s="3"/>
      <c r="C376" s="3"/>
      <c r="D376" s="3"/>
    </row>
    <row r="377" spans="2:4" ht="11.25">
      <c r="B377" s="3"/>
      <c r="C377" s="3"/>
      <c r="D377" s="3"/>
    </row>
    <row r="378" spans="2:4" ht="11.25">
      <c r="B378" s="3"/>
      <c r="C378" s="3"/>
      <c r="D378" s="3"/>
    </row>
    <row r="379" spans="2:4" ht="11.25">
      <c r="B379" s="3"/>
      <c r="C379" s="3"/>
      <c r="D379" s="3"/>
    </row>
    <row r="380" spans="2:4" ht="11.25">
      <c r="B380" s="3"/>
      <c r="C380" s="3"/>
      <c r="D380" s="3"/>
    </row>
    <row r="381" spans="2:4" ht="11.25">
      <c r="B381" s="3"/>
      <c r="C381" s="3"/>
      <c r="D381" s="3"/>
    </row>
    <row r="382" spans="2:4" ht="11.25">
      <c r="B382" s="3"/>
      <c r="C382" s="3"/>
      <c r="D382" s="3"/>
    </row>
    <row r="383" spans="2:4" ht="11.25">
      <c r="B383" s="3"/>
      <c r="C383" s="3"/>
      <c r="D383" s="3"/>
    </row>
    <row r="384" spans="2:4" ht="11.25">
      <c r="B384" s="3"/>
      <c r="C384" s="3"/>
      <c r="D384" s="3"/>
    </row>
    <row r="385" spans="2:4" ht="11.25">
      <c r="B385" s="3"/>
      <c r="C385" s="3"/>
      <c r="D385" s="3"/>
    </row>
    <row r="386" spans="2:4" ht="11.25">
      <c r="B386" s="3"/>
      <c r="C386" s="3"/>
      <c r="D386" s="3"/>
    </row>
    <row r="387" spans="2:4" ht="11.25">
      <c r="B387" s="3"/>
      <c r="C387" s="3"/>
      <c r="D387" s="3"/>
    </row>
    <row r="388" spans="2:4" ht="11.25">
      <c r="B388" s="3"/>
      <c r="C388" s="3"/>
      <c r="D388" s="3"/>
    </row>
    <row r="389" spans="2:4" ht="11.25">
      <c r="B389" s="3"/>
      <c r="C389" s="3"/>
      <c r="D389" s="3"/>
    </row>
    <row r="390" spans="2:4" ht="11.25">
      <c r="B390" s="3"/>
      <c r="C390" s="3"/>
      <c r="D390" s="3"/>
    </row>
    <row r="391" spans="2:4" ht="11.25">
      <c r="B391" s="3"/>
      <c r="C391" s="3"/>
      <c r="D391" s="3"/>
    </row>
    <row r="392" spans="2:4" ht="11.25">
      <c r="B392" s="3"/>
      <c r="C392" s="3"/>
      <c r="D392" s="3"/>
    </row>
    <row r="393" spans="2:4" ht="11.25">
      <c r="B393" s="3"/>
      <c r="C393" s="3"/>
      <c r="D393" s="3"/>
    </row>
    <row r="394" spans="2:4" ht="11.25">
      <c r="B394" s="3"/>
      <c r="C394" s="3"/>
      <c r="D394" s="3"/>
    </row>
    <row r="395" spans="2:4" ht="11.25">
      <c r="B395" s="3"/>
      <c r="C395" s="3"/>
      <c r="D395" s="3"/>
    </row>
    <row r="396" spans="2:4" ht="11.25">
      <c r="B396" s="3"/>
      <c r="C396" s="3"/>
      <c r="D396" s="3"/>
    </row>
    <row r="397" spans="2:4" ht="11.25">
      <c r="B397" s="3"/>
      <c r="C397" s="3"/>
      <c r="D397" s="3"/>
    </row>
    <row r="398" spans="2:4" ht="11.25">
      <c r="B398" s="3"/>
      <c r="C398" s="3"/>
      <c r="D398" s="3"/>
    </row>
    <row r="399" spans="2:4" ht="11.25">
      <c r="B399" s="3"/>
      <c r="C399" s="3"/>
      <c r="D399" s="3"/>
    </row>
    <row r="400" spans="2:4" ht="11.25">
      <c r="B400" s="3"/>
      <c r="C400" s="3"/>
      <c r="D400" s="3"/>
    </row>
    <row r="401" spans="2:4" ht="11.25">
      <c r="B401" s="3"/>
      <c r="C401" s="3"/>
      <c r="D401" s="3"/>
    </row>
    <row r="402" spans="2:4" ht="11.25">
      <c r="B402" s="3"/>
      <c r="C402" s="3"/>
      <c r="D402" s="3"/>
    </row>
    <row r="403" spans="2:4" ht="11.25">
      <c r="B403" s="3"/>
      <c r="C403" s="3"/>
      <c r="D403" s="3"/>
    </row>
    <row r="404" spans="2:4" ht="11.25">
      <c r="B404" s="3"/>
      <c r="C404" s="3"/>
      <c r="D404" s="3"/>
    </row>
    <row r="405" spans="2:4" ht="11.25">
      <c r="B405" s="3"/>
      <c r="C405" s="3"/>
      <c r="D405" s="3"/>
    </row>
    <row r="406" spans="2:4" ht="11.25">
      <c r="B406" s="3"/>
      <c r="C406" s="3"/>
      <c r="D406" s="3"/>
    </row>
    <row r="407" spans="2:4" ht="11.25">
      <c r="B407" s="3"/>
      <c r="C407" s="3"/>
      <c r="D407" s="3"/>
    </row>
    <row r="408" spans="2:4" ht="11.25">
      <c r="B408" s="3"/>
      <c r="C408" s="3"/>
      <c r="D408" s="3"/>
    </row>
    <row r="409" spans="2:4" ht="11.25">
      <c r="B409" s="3"/>
      <c r="C409" s="3"/>
      <c r="D409" s="3"/>
    </row>
    <row r="410" spans="2:4" ht="11.25">
      <c r="B410" s="3"/>
      <c r="C410" s="3"/>
      <c r="D410" s="3"/>
    </row>
    <row r="411" spans="2:4" ht="11.25">
      <c r="B411" s="3"/>
      <c r="C411" s="3"/>
      <c r="D411" s="3"/>
    </row>
    <row r="412" spans="2:4" ht="11.25">
      <c r="B412" s="3"/>
      <c r="C412" s="3"/>
      <c r="D412" s="3"/>
    </row>
    <row r="413" spans="2:4" ht="11.25">
      <c r="B413" s="3"/>
      <c r="C413" s="3"/>
      <c r="D413" s="3"/>
    </row>
    <row r="414" spans="2:4" ht="11.25">
      <c r="B414" s="3"/>
      <c r="C414" s="3"/>
      <c r="D414" s="3"/>
    </row>
    <row r="415" spans="2:4" ht="11.25">
      <c r="B415" s="3"/>
      <c r="C415" s="3"/>
      <c r="D415" s="3"/>
    </row>
    <row r="416" spans="2:4" ht="11.25">
      <c r="B416" s="3"/>
      <c r="C416" s="3"/>
      <c r="D416" s="3"/>
    </row>
    <row r="417" spans="2:4" ht="11.25">
      <c r="B417" s="3"/>
      <c r="C417" s="3"/>
      <c r="D417" s="3"/>
    </row>
    <row r="418" spans="2:4" ht="11.25">
      <c r="B418" s="3"/>
      <c r="C418" s="3"/>
      <c r="D418" s="3"/>
    </row>
    <row r="419" spans="2:4" ht="11.25">
      <c r="B419" s="3"/>
      <c r="C419" s="3"/>
      <c r="D419" s="3"/>
    </row>
    <row r="420" spans="2:4" ht="11.25">
      <c r="B420" s="3"/>
      <c r="C420" s="3"/>
      <c r="D420" s="3"/>
    </row>
    <row r="421" spans="2:4" ht="11.25">
      <c r="B421" s="3"/>
      <c r="C421" s="3"/>
      <c r="D421" s="3"/>
    </row>
    <row r="422" spans="2:4" ht="11.25">
      <c r="B422" s="3"/>
      <c r="C422" s="3"/>
      <c r="D422" s="3"/>
    </row>
    <row r="423" spans="2:4" ht="11.25">
      <c r="B423" s="3"/>
      <c r="C423" s="3"/>
      <c r="D423" s="3"/>
    </row>
    <row r="424" spans="2:4" ht="11.25">
      <c r="B424" s="3"/>
      <c r="C424" s="3"/>
      <c r="D424" s="3"/>
    </row>
    <row r="425" spans="2:4" ht="11.25">
      <c r="B425" s="3"/>
      <c r="C425" s="3"/>
      <c r="D425" s="3"/>
    </row>
    <row r="426" spans="2:4" ht="11.25">
      <c r="B426" s="3"/>
      <c r="C426" s="3"/>
      <c r="D426" s="3"/>
    </row>
    <row r="427" spans="2:4" ht="11.25">
      <c r="B427" s="3"/>
      <c r="C427" s="3"/>
      <c r="D427" s="3"/>
    </row>
    <row r="428" spans="2:4" ht="11.25">
      <c r="B428" s="3"/>
      <c r="C428" s="3"/>
      <c r="D428" s="3"/>
    </row>
  </sheetData>
  <mergeCells count="9">
    <mergeCell ref="D2:F2"/>
    <mergeCell ref="D4:F4"/>
    <mergeCell ref="A12:F12"/>
    <mergeCell ref="A14:F14"/>
    <mergeCell ref="A13:G13"/>
    <mergeCell ref="B19:B21"/>
    <mergeCell ref="C19:C21"/>
    <mergeCell ref="E19:E21"/>
    <mergeCell ref="F19:F21"/>
  </mergeCells>
  <printOptions/>
  <pageMargins left="1.5748031496062993" right="0.3937007874015748" top="0.71" bottom="0.984251968503937" header="0.83" footer="0.8661417322834646"/>
  <pageSetup horizontalDpi="300" verticalDpi="3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6"/>
  <sheetViews>
    <sheetView zoomScaleSheetLayoutView="100" workbookViewId="0" topLeftCell="A1">
      <selection activeCell="D58" sqref="D58"/>
    </sheetView>
  </sheetViews>
  <sheetFormatPr defaultColWidth="9.140625" defaultRowHeight="12"/>
  <cols>
    <col min="1" max="1" width="6.140625" style="2" customWidth="1"/>
    <col min="2" max="2" width="6.8515625" style="2" customWidth="1"/>
    <col min="3" max="3" width="44.7109375" style="2" customWidth="1"/>
    <col min="4" max="6" width="15.8515625" style="2" customWidth="1"/>
    <col min="7" max="7" width="14.8515625" style="2" customWidth="1"/>
    <col min="8" max="8" width="15.8515625" style="2" customWidth="1"/>
    <col min="9" max="16384" width="9.28125" style="2" customWidth="1"/>
  </cols>
  <sheetData>
    <row r="1" spans="4:6" ht="12">
      <c r="D1" s="24"/>
      <c r="F1" s="71" t="s">
        <v>542</v>
      </c>
    </row>
    <row r="2" spans="6:7" ht="12">
      <c r="F2" s="726" t="s">
        <v>655</v>
      </c>
      <c r="G2" s="726"/>
    </row>
    <row r="3" ht="12">
      <c r="F3" s="24" t="s">
        <v>43</v>
      </c>
    </row>
    <row r="4" spans="1:7" ht="12.75">
      <c r="A4" s="733" t="s">
        <v>358</v>
      </c>
      <c r="B4" s="733"/>
      <c r="C4" s="733"/>
      <c r="D4" s="733"/>
      <c r="F4" s="727" t="s">
        <v>656</v>
      </c>
      <c r="G4" s="727"/>
    </row>
    <row r="5" spans="1:4" ht="12.75">
      <c r="A5" s="733"/>
      <c r="B5" s="733"/>
      <c r="C5" s="733"/>
      <c r="D5" s="733"/>
    </row>
    <row r="6" ht="11.25">
      <c r="C6" s="52"/>
    </row>
    <row r="7" ht="11.25">
      <c r="C7" s="52"/>
    </row>
    <row r="8" ht="11.25">
      <c r="C8" s="52"/>
    </row>
    <row r="9" ht="11.25">
      <c r="C9" s="52"/>
    </row>
    <row r="10" ht="11.25">
      <c r="C10" s="52"/>
    </row>
    <row r="11" ht="11.25">
      <c r="C11" s="52"/>
    </row>
    <row r="12" ht="11.25">
      <c r="C12" s="52"/>
    </row>
    <row r="13" ht="11.25">
      <c r="C13" s="52"/>
    </row>
    <row r="14" spans="2:7" ht="12.75" customHeight="1">
      <c r="B14" s="733" t="s">
        <v>421</v>
      </c>
      <c r="C14" s="733"/>
      <c r="D14" s="733"/>
      <c r="E14" s="733"/>
      <c r="F14" s="733"/>
      <c r="G14" s="733"/>
    </row>
    <row r="15" spans="1:7" ht="12.75">
      <c r="A15" s="733" t="s">
        <v>412</v>
      </c>
      <c r="B15" s="733"/>
      <c r="C15" s="733"/>
      <c r="D15" s="733"/>
      <c r="E15" s="733"/>
      <c r="F15" s="733"/>
      <c r="G15" s="733"/>
    </row>
    <row r="16" spans="1:7" ht="12.75">
      <c r="A16" s="733" t="s">
        <v>423</v>
      </c>
      <c r="B16" s="733"/>
      <c r="C16" s="733"/>
      <c r="D16" s="733"/>
      <c r="E16" s="733"/>
      <c r="F16" s="733"/>
      <c r="G16" s="733"/>
    </row>
    <row r="17" spans="1:7" ht="12.75">
      <c r="A17" s="733" t="s">
        <v>438</v>
      </c>
      <c r="B17" s="733"/>
      <c r="C17" s="733"/>
      <c r="D17" s="733"/>
      <c r="E17" s="733"/>
      <c r="F17" s="733"/>
      <c r="G17" s="733"/>
    </row>
    <row r="18" spans="1:7" ht="12.75">
      <c r="A18" s="733"/>
      <c r="B18" s="733"/>
      <c r="C18" s="733"/>
      <c r="D18" s="733"/>
      <c r="E18" s="733"/>
      <c r="F18" s="733"/>
      <c r="G18" s="733"/>
    </row>
    <row r="19" spans="1:7" ht="12.75">
      <c r="A19" s="733" t="s">
        <v>122</v>
      </c>
      <c r="B19" s="733"/>
      <c r="C19" s="733"/>
      <c r="D19" s="733"/>
      <c r="E19" s="733"/>
      <c r="F19" s="733"/>
      <c r="G19" s="733"/>
    </row>
    <row r="20" spans="1:7" ht="12.75">
      <c r="A20" s="40"/>
      <c r="B20" s="40"/>
      <c r="C20" s="208"/>
      <c r="D20" s="40"/>
      <c r="E20" s="40"/>
      <c r="F20" s="40"/>
      <c r="G20" s="40"/>
    </row>
    <row r="22" spans="1:7" ht="12" customHeight="1">
      <c r="A22" s="839" t="s">
        <v>45</v>
      </c>
      <c r="B22" s="839" t="s">
        <v>365</v>
      </c>
      <c r="C22" s="839" t="s">
        <v>410</v>
      </c>
      <c r="D22" s="846" t="s">
        <v>411</v>
      </c>
      <c r="E22" s="842" t="s">
        <v>75</v>
      </c>
      <c r="F22" s="843"/>
      <c r="G22" s="839" t="s">
        <v>276</v>
      </c>
    </row>
    <row r="23" spans="1:7" ht="12" customHeight="1">
      <c r="A23" s="840"/>
      <c r="B23" s="840"/>
      <c r="C23" s="840"/>
      <c r="D23" s="847"/>
      <c r="E23" s="844"/>
      <c r="F23" s="845"/>
      <c r="G23" s="840"/>
    </row>
    <row r="24" spans="1:7" ht="12">
      <c r="A24" s="840"/>
      <c r="B24" s="840"/>
      <c r="C24" s="840"/>
      <c r="D24" s="847"/>
      <c r="E24" s="6" t="s">
        <v>305</v>
      </c>
      <c r="F24" s="6" t="s">
        <v>37</v>
      </c>
      <c r="G24" s="840"/>
    </row>
    <row r="25" spans="1:7" ht="12">
      <c r="A25" s="840"/>
      <c r="B25" s="840"/>
      <c r="C25" s="840"/>
      <c r="D25" s="847"/>
      <c r="E25" s="54" t="s">
        <v>270</v>
      </c>
      <c r="F25" s="54" t="s">
        <v>81</v>
      </c>
      <c r="G25" s="840"/>
    </row>
    <row r="26" spans="1:7" ht="12">
      <c r="A26" s="841"/>
      <c r="B26" s="841"/>
      <c r="C26" s="841"/>
      <c r="D26" s="848"/>
      <c r="E26" s="7" t="s">
        <v>96</v>
      </c>
      <c r="F26" s="7"/>
      <c r="G26" s="841"/>
    </row>
    <row r="27" spans="1:7" ht="12">
      <c r="A27" s="13">
        <v>750</v>
      </c>
      <c r="B27" s="131"/>
      <c r="C27" s="34" t="s">
        <v>141</v>
      </c>
      <c r="D27" s="25">
        <v>146000</v>
      </c>
      <c r="E27" s="25"/>
      <c r="F27" s="25">
        <v>146000</v>
      </c>
      <c r="G27" s="166"/>
    </row>
    <row r="28" spans="1:7" ht="11.25">
      <c r="A28" s="32"/>
      <c r="B28" s="30">
        <v>75011</v>
      </c>
      <c r="C28" s="35" t="s">
        <v>11</v>
      </c>
      <c r="D28" s="26">
        <v>146000</v>
      </c>
      <c r="E28" s="26"/>
      <c r="F28" s="16">
        <v>146000</v>
      </c>
      <c r="G28" s="17"/>
    </row>
    <row r="29" spans="1:7" ht="11.25">
      <c r="A29" s="32"/>
      <c r="B29" s="30"/>
      <c r="C29" s="35"/>
      <c r="D29" s="26"/>
      <c r="E29" s="26"/>
      <c r="F29" s="17"/>
      <c r="G29" s="17"/>
    </row>
    <row r="30" spans="1:7" ht="12">
      <c r="A30" s="13">
        <v>751</v>
      </c>
      <c r="B30" s="123"/>
      <c r="C30" s="34" t="s">
        <v>153</v>
      </c>
      <c r="D30" s="25">
        <v>3610</v>
      </c>
      <c r="E30" s="25">
        <v>3610</v>
      </c>
      <c r="F30" s="25"/>
      <c r="G30" s="166"/>
    </row>
    <row r="31" spans="1:7" ht="12">
      <c r="A31" s="21"/>
      <c r="B31" s="125"/>
      <c r="C31" s="38" t="s">
        <v>243</v>
      </c>
      <c r="D31" s="29"/>
      <c r="E31" s="29"/>
      <c r="F31" s="29"/>
      <c r="G31" s="126"/>
    </row>
    <row r="32" spans="1:7" ht="12">
      <c r="A32" s="21"/>
      <c r="B32" s="125"/>
      <c r="C32" s="38" t="s">
        <v>154</v>
      </c>
      <c r="D32" s="29"/>
      <c r="E32" s="29"/>
      <c r="F32" s="29"/>
      <c r="G32" s="126"/>
    </row>
    <row r="33" spans="1:7" ht="12">
      <c r="A33" s="55"/>
      <c r="B33" s="128"/>
      <c r="C33" s="129"/>
      <c r="D33" s="56"/>
      <c r="E33" s="130"/>
      <c r="F33" s="130"/>
      <c r="G33" s="130"/>
    </row>
    <row r="34" spans="1:7" ht="12">
      <c r="A34" s="14"/>
      <c r="B34" s="30">
        <v>75101</v>
      </c>
      <c r="C34" s="35" t="s">
        <v>155</v>
      </c>
      <c r="D34" s="215">
        <v>3610</v>
      </c>
      <c r="E34" s="215">
        <v>3610</v>
      </c>
      <c r="F34" s="26"/>
      <c r="G34" s="17"/>
    </row>
    <row r="35" spans="1:7" ht="11.25">
      <c r="A35" s="14"/>
      <c r="B35" s="122"/>
      <c r="C35" s="35" t="s">
        <v>156</v>
      </c>
      <c r="D35" s="26"/>
      <c r="E35" s="17"/>
      <c r="F35" s="17"/>
      <c r="G35" s="17"/>
    </row>
    <row r="36" spans="1:7" ht="11.25">
      <c r="A36" s="14"/>
      <c r="B36" s="30"/>
      <c r="C36" s="35"/>
      <c r="D36" s="26"/>
      <c r="E36" s="26"/>
      <c r="F36" s="17"/>
      <c r="G36" s="17"/>
    </row>
    <row r="37" spans="1:7" ht="12">
      <c r="A37" s="13">
        <v>852</v>
      </c>
      <c r="B37" s="48"/>
      <c r="C37" s="34" t="s">
        <v>398</v>
      </c>
      <c r="D37" s="25">
        <f>SUM(D38,D40,D44,D47,D49,D51,)</f>
        <v>1087000</v>
      </c>
      <c r="E37" s="25">
        <f>SUM(E38,E40,E44,E47,E49,E51,)</f>
        <v>732097</v>
      </c>
      <c r="F37" s="25">
        <f>SUM(F38,F40,F44,F47,F49,F51,)</f>
        <v>354903</v>
      </c>
      <c r="G37" s="166"/>
    </row>
    <row r="38" spans="1:7" ht="12">
      <c r="A38" s="15"/>
      <c r="B38" s="30">
        <v>85203</v>
      </c>
      <c r="C38" s="3" t="s">
        <v>226</v>
      </c>
      <c r="D38" s="215">
        <v>100000</v>
      </c>
      <c r="E38" s="168">
        <v>57357</v>
      </c>
      <c r="F38" s="168">
        <v>42643</v>
      </c>
      <c r="G38" s="17"/>
    </row>
    <row r="39" spans="1:7" ht="12">
      <c r="A39" s="15"/>
      <c r="B39" s="30"/>
      <c r="C39" s="3"/>
      <c r="D39" s="215"/>
      <c r="E39" s="168"/>
      <c r="F39" s="168"/>
      <c r="G39" s="17"/>
    </row>
    <row r="40" spans="1:7" ht="12">
      <c r="A40" s="15"/>
      <c r="B40" s="30">
        <v>85213</v>
      </c>
      <c r="C40" s="3" t="s">
        <v>244</v>
      </c>
      <c r="D40" s="215">
        <v>23000</v>
      </c>
      <c r="E40" s="168">
        <v>23000</v>
      </c>
      <c r="F40" s="168"/>
      <c r="G40" s="17"/>
    </row>
    <row r="41" spans="1:7" ht="12">
      <c r="A41" s="15"/>
      <c r="B41" s="30"/>
      <c r="C41" s="3" t="s">
        <v>233</v>
      </c>
      <c r="D41" s="215"/>
      <c r="E41" s="168"/>
      <c r="F41" s="168"/>
      <c r="G41" s="17"/>
    </row>
    <row r="42" spans="1:7" ht="12">
      <c r="A42" s="15"/>
      <c r="B42" s="30"/>
      <c r="C42" s="3" t="s">
        <v>234</v>
      </c>
      <c r="D42" s="215"/>
      <c r="E42" s="168"/>
      <c r="F42" s="169"/>
      <c r="G42" s="17"/>
    </row>
    <row r="43" spans="1:7" ht="12">
      <c r="A43" s="15"/>
      <c r="B43" s="30"/>
      <c r="C43" s="3"/>
      <c r="D43" s="215"/>
      <c r="E43" s="169"/>
      <c r="F43" s="169"/>
      <c r="G43" s="17"/>
    </row>
    <row r="44" spans="1:7" ht="12">
      <c r="A44" s="15"/>
      <c r="B44" s="30">
        <v>85214</v>
      </c>
      <c r="C44" s="3" t="s">
        <v>158</v>
      </c>
      <c r="D44" s="215">
        <v>516000</v>
      </c>
      <c r="E44" s="168">
        <v>516000</v>
      </c>
      <c r="F44" s="168"/>
      <c r="G44" s="17"/>
    </row>
    <row r="45" spans="1:7" ht="12">
      <c r="A45" s="15"/>
      <c r="B45" s="30"/>
      <c r="C45" s="3" t="s">
        <v>235</v>
      </c>
      <c r="D45" s="215"/>
      <c r="E45" s="168"/>
      <c r="F45" s="168"/>
      <c r="G45" s="17"/>
    </row>
    <row r="46" spans="1:7" ht="12">
      <c r="A46" s="15"/>
      <c r="B46" s="30"/>
      <c r="C46" s="3"/>
      <c r="D46" s="215"/>
      <c r="E46" s="169"/>
      <c r="F46" s="168"/>
      <c r="G46" s="17"/>
    </row>
    <row r="47" spans="1:7" ht="12">
      <c r="A47" s="15"/>
      <c r="B47" s="30">
        <v>85216</v>
      </c>
      <c r="C47" s="3" t="s">
        <v>159</v>
      </c>
      <c r="D47" s="215">
        <v>99000</v>
      </c>
      <c r="E47" s="168">
        <v>99000</v>
      </c>
      <c r="F47" s="168"/>
      <c r="G47" s="17"/>
    </row>
    <row r="48" spans="1:7" ht="12">
      <c r="A48" s="15"/>
      <c r="B48" s="30"/>
      <c r="C48" s="3"/>
      <c r="D48" s="215"/>
      <c r="E48" s="169"/>
      <c r="F48" s="168"/>
      <c r="G48" s="17"/>
    </row>
    <row r="49" spans="1:7" ht="12">
      <c r="A49" s="15"/>
      <c r="B49" s="30">
        <v>85219</v>
      </c>
      <c r="C49" s="3" t="s">
        <v>160</v>
      </c>
      <c r="D49" s="215">
        <v>291000</v>
      </c>
      <c r="E49" s="168">
        <v>36740</v>
      </c>
      <c r="F49" s="168">
        <v>254260</v>
      </c>
      <c r="G49" s="17"/>
    </row>
    <row r="50" spans="1:7" ht="12">
      <c r="A50" s="15"/>
      <c r="B50" s="30"/>
      <c r="C50" s="3"/>
      <c r="D50" s="215"/>
      <c r="E50" s="169"/>
      <c r="F50" s="168"/>
      <c r="G50" s="17"/>
    </row>
    <row r="51" spans="1:7" ht="12">
      <c r="A51" s="15"/>
      <c r="B51" s="30">
        <v>85228</v>
      </c>
      <c r="C51" s="3" t="s">
        <v>161</v>
      </c>
      <c r="D51" s="215">
        <v>58000</v>
      </c>
      <c r="E51" s="168"/>
      <c r="F51" s="168">
        <v>58000</v>
      </c>
      <c r="G51" s="17"/>
    </row>
    <row r="52" spans="1:7" ht="11.25">
      <c r="A52" s="15"/>
      <c r="B52" s="30"/>
      <c r="C52" s="3" t="s">
        <v>162</v>
      </c>
      <c r="D52" s="26"/>
      <c r="E52" s="16"/>
      <c r="F52" s="16"/>
      <c r="G52" s="17"/>
    </row>
    <row r="53" spans="1:7" ht="11.25">
      <c r="A53" s="8"/>
      <c r="B53" s="58"/>
      <c r="C53" s="117"/>
      <c r="D53" s="222"/>
      <c r="E53" s="37"/>
      <c r="F53" s="37"/>
      <c r="G53" s="19"/>
    </row>
    <row r="54" spans="1:7" ht="12">
      <c r="A54" s="3"/>
      <c r="B54" s="132"/>
      <c r="C54" s="133" t="s">
        <v>71</v>
      </c>
      <c r="D54" s="47">
        <f>SUM(D37,D30,D27)</f>
        <v>1236610</v>
      </c>
      <c r="E54" s="47">
        <f>SUM(E37,E30,E27)</f>
        <v>735707</v>
      </c>
      <c r="F54" s="47">
        <f>SUM(F27,F30,F37,)</f>
        <v>500903</v>
      </c>
      <c r="G54" s="47">
        <f>SUM(G27,G30,G37,)</f>
        <v>0</v>
      </c>
    </row>
    <row r="56" spans="4:5" ht="11.25">
      <c r="D56" s="10"/>
      <c r="E56" s="10"/>
    </row>
  </sheetData>
  <mergeCells count="16">
    <mergeCell ref="A17:G17"/>
    <mergeCell ref="A16:G16"/>
    <mergeCell ref="B14:G14"/>
    <mergeCell ref="F2:G2"/>
    <mergeCell ref="F4:G4"/>
    <mergeCell ref="A4:D4"/>
    <mergeCell ref="A5:D5"/>
    <mergeCell ref="A15:G15"/>
    <mergeCell ref="A19:G19"/>
    <mergeCell ref="A18:G18"/>
    <mergeCell ref="A22:A26"/>
    <mergeCell ref="B22:B26"/>
    <mergeCell ref="C22:C26"/>
    <mergeCell ref="E22:F23"/>
    <mergeCell ref="G22:G26"/>
    <mergeCell ref="D22:D26"/>
  </mergeCells>
  <printOptions/>
  <pageMargins left="1" right="0.3937007874015748" top="0.71" bottom="0.984251968503937" header="0.7" footer="0.8661417322834646"/>
  <pageSetup horizontalDpi="300" verticalDpi="3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A2">
      <selection activeCell="F4" sqref="F4:G4"/>
    </sheetView>
  </sheetViews>
  <sheetFormatPr defaultColWidth="9.140625" defaultRowHeight="12"/>
  <cols>
    <col min="1" max="1" width="6.140625" style="2" customWidth="1"/>
    <col min="2" max="2" width="6.8515625" style="2" customWidth="1"/>
    <col min="3" max="3" width="37.8515625" style="2" customWidth="1"/>
    <col min="4" max="6" width="15.8515625" style="2" customWidth="1"/>
    <col min="7" max="7" width="14.8515625" style="2" customWidth="1"/>
    <col min="8" max="8" width="15.8515625" style="2" customWidth="1"/>
    <col min="9" max="16384" width="9.28125" style="2" customWidth="1"/>
  </cols>
  <sheetData>
    <row r="1" spans="4:6" ht="12">
      <c r="D1" s="24"/>
      <c r="F1" s="71" t="s">
        <v>488</v>
      </c>
    </row>
    <row r="2" spans="6:7" ht="12">
      <c r="F2" s="726" t="s">
        <v>655</v>
      </c>
      <c r="G2" s="726"/>
    </row>
    <row r="3" ht="12">
      <c r="F3" s="24" t="s">
        <v>43</v>
      </c>
    </row>
    <row r="4" spans="1:7" ht="12.75">
      <c r="A4" s="733"/>
      <c r="B4" s="733"/>
      <c r="C4" s="733"/>
      <c r="D4" s="733"/>
      <c r="F4" s="727" t="s">
        <v>656</v>
      </c>
      <c r="G4" s="727"/>
    </row>
    <row r="5" spans="1:4" ht="12.75">
      <c r="A5" s="733"/>
      <c r="B5" s="733"/>
      <c r="C5" s="733"/>
      <c r="D5" s="733"/>
    </row>
    <row r="6" ht="11.25">
      <c r="C6" s="52"/>
    </row>
    <row r="7" ht="11.25">
      <c r="C7" s="52"/>
    </row>
    <row r="8" ht="11.25">
      <c r="C8" s="52"/>
    </row>
    <row r="9" spans="2:7" ht="12.75">
      <c r="B9" s="733" t="s">
        <v>421</v>
      </c>
      <c r="C9" s="733"/>
      <c r="D9" s="733"/>
      <c r="E9" s="733"/>
      <c r="F9" s="733"/>
      <c r="G9" s="733"/>
    </row>
    <row r="10" spans="1:7" ht="12.75">
      <c r="A10" s="733" t="s">
        <v>412</v>
      </c>
      <c r="B10" s="733"/>
      <c r="C10" s="733"/>
      <c r="D10" s="733"/>
      <c r="E10" s="733"/>
      <c r="F10" s="733"/>
      <c r="G10" s="733"/>
    </row>
    <row r="11" spans="1:7" ht="12.75">
      <c r="A11" s="733" t="s">
        <v>422</v>
      </c>
      <c r="B11" s="733"/>
      <c r="C11" s="733"/>
      <c r="D11" s="733"/>
      <c r="E11" s="733"/>
      <c r="F11" s="733"/>
      <c r="G11" s="733"/>
    </row>
    <row r="12" spans="1:7" ht="12.75">
      <c r="A12" s="733" t="s">
        <v>438</v>
      </c>
      <c r="B12" s="733"/>
      <c r="C12" s="733"/>
      <c r="D12" s="733"/>
      <c r="E12" s="733"/>
      <c r="F12" s="733"/>
      <c r="G12" s="733"/>
    </row>
    <row r="13" spans="1:7" ht="12.75">
      <c r="A13" s="733"/>
      <c r="B13" s="733"/>
      <c r="C13" s="733"/>
      <c r="D13" s="733"/>
      <c r="E13" s="733"/>
      <c r="F13" s="733"/>
      <c r="G13" s="733"/>
    </row>
    <row r="15" spans="1:7" ht="12.75">
      <c r="A15" s="733" t="s">
        <v>122</v>
      </c>
      <c r="B15" s="733"/>
      <c r="C15" s="733"/>
      <c r="D15" s="733"/>
      <c r="E15" s="733"/>
      <c r="F15" s="733"/>
      <c r="G15" s="733"/>
    </row>
    <row r="17" spans="1:7" ht="12" customHeight="1">
      <c r="A17" s="839" t="s">
        <v>45</v>
      </c>
      <c r="B17" s="839" t="s">
        <v>365</v>
      </c>
      <c r="C17" s="839" t="s">
        <v>410</v>
      </c>
      <c r="D17" s="846" t="s">
        <v>411</v>
      </c>
      <c r="E17" s="842" t="s">
        <v>75</v>
      </c>
      <c r="F17" s="843"/>
      <c r="G17" s="839" t="s">
        <v>276</v>
      </c>
    </row>
    <row r="18" spans="1:7" ht="12" customHeight="1">
      <c r="A18" s="840"/>
      <c r="B18" s="840"/>
      <c r="C18" s="840"/>
      <c r="D18" s="847"/>
      <c r="E18" s="844"/>
      <c r="F18" s="845"/>
      <c r="G18" s="840"/>
    </row>
    <row r="19" spans="1:7" ht="12">
      <c r="A19" s="840"/>
      <c r="B19" s="840"/>
      <c r="C19" s="840"/>
      <c r="D19" s="847"/>
      <c r="E19" s="6" t="s">
        <v>305</v>
      </c>
      <c r="F19" s="6" t="s">
        <v>37</v>
      </c>
      <c r="G19" s="840"/>
    </row>
    <row r="20" spans="1:7" ht="12">
      <c r="A20" s="840"/>
      <c r="B20" s="840"/>
      <c r="C20" s="840"/>
      <c r="D20" s="847"/>
      <c r="E20" s="54" t="s">
        <v>270</v>
      </c>
      <c r="F20" s="54" t="s">
        <v>81</v>
      </c>
      <c r="G20" s="840"/>
    </row>
    <row r="21" spans="1:7" ht="12">
      <c r="A21" s="841"/>
      <c r="B21" s="841"/>
      <c r="C21" s="841"/>
      <c r="D21" s="848"/>
      <c r="E21" s="7" t="s">
        <v>96</v>
      </c>
      <c r="F21" s="7"/>
      <c r="G21" s="841"/>
    </row>
    <row r="22" spans="1:7" ht="12">
      <c r="A22" s="123">
        <v>710</v>
      </c>
      <c r="B22" s="123"/>
      <c r="C22" s="124" t="s">
        <v>178</v>
      </c>
      <c r="D22" s="29">
        <v>10000</v>
      </c>
      <c r="E22" s="29">
        <v>10000</v>
      </c>
      <c r="F22" s="118"/>
      <c r="G22" s="118"/>
    </row>
    <row r="23" spans="1:7" ht="12">
      <c r="A23" s="15"/>
      <c r="B23" s="30">
        <v>71035</v>
      </c>
      <c r="C23" s="35" t="s">
        <v>232</v>
      </c>
      <c r="D23" s="215">
        <v>10000</v>
      </c>
      <c r="E23" s="215">
        <v>10000</v>
      </c>
      <c r="F23" s="17"/>
      <c r="G23" s="17"/>
    </row>
    <row r="24" spans="1:7" ht="11.25">
      <c r="A24" s="15"/>
      <c r="B24" s="58"/>
      <c r="C24" s="36"/>
      <c r="D24" s="222"/>
      <c r="E24" s="222"/>
      <c r="F24" s="19"/>
      <c r="G24" s="19"/>
    </row>
    <row r="25" spans="1:7" ht="12">
      <c r="A25" s="8"/>
      <c r="B25" s="132"/>
      <c r="C25" s="133" t="s">
        <v>71</v>
      </c>
      <c r="D25" s="47">
        <f>SUM(D22)</f>
        <v>10000</v>
      </c>
      <c r="E25" s="47">
        <f>SUM(E22)</f>
        <v>10000</v>
      </c>
      <c r="F25" s="47">
        <v>0</v>
      </c>
      <c r="G25" s="47">
        <v>0</v>
      </c>
    </row>
  </sheetData>
  <mergeCells count="16">
    <mergeCell ref="A12:G12"/>
    <mergeCell ref="A15:G15"/>
    <mergeCell ref="A13:G13"/>
    <mergeCell ref="A17:A21"/>
    <mergeCell ref="B17:B21"/>
    <mergeCell ref="C17:C21"/>
    <mergeCell ref="E17:F18"/>
    <mergeCell ref="G17:G21"/>
    <mergeCell ref="D17:D21"/>
    <mergeCell ref="A11:G11"/>
    <mergeCell ref="B9:G9"/>
    <mergeCell ref="F2:G2"/>
    <mergeCell ref="F4:G4"/>
    <mergeCell ref="A4:D4"/>
    <mergeCell ref="A5:D5"/>
    <mergeCell ref="A10:G10"/>
  </mergeCells>
  <printOptions/>
  <pageMargins left="1" right="0.3937007874015748" top="0.71" bottom="0.984251968503937" header="0.7" footer="0.8661417322834646"/>
  <pageSetup horizontalDpi="300" verticalDpi="300" orientation="landscape" paperSize="9" scale="12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02"/>
  <sheetViews>
    <sheetView workbookViewId="0" topLeftCell="B1">
      <selection activeCell="C4" sqref="C4:D4"/>
    </sheetView>
  </sheetViews>
  <sheetFormatPr defaultColWidth="9.140625" defaultRowHeight="12"/>
  <cols>
    <col min="1" max="1" width="45.8515625" style="2" customWidth="1"/>
    <col min="2" max="2" width="17.8515625" style="2" customWidth="1"/>
    <col min="3" max="3" width="45.8515625" style="2" customWidth="1"/>
    <col min="4" max="4" width="17.8515625" style="2" customWidth="1"/>
    <col min="5" max="16384" width="9.28125" style="2" customWidth="1"/>
  </cols>
  <sheetData>
    <row r="1" spans="1:4" ht="12">
      <c r="A1" s="59"/>
      <c r="B1" s="59"/>
      <c r="C1" s="727" t="s">
        <v>543</v>
      </c>
      <c r="D1" s="727"/>
    </row>
    <row r="2" spans="3:4" ht="12">
      <c r="C2" s="726" t="s">
        <v>689</v>
      </c>
      <c r="D2" s="726"/>
    </row>
    <row r="3" spans="3:4" ht="12">
      <c r="C3" s="727" t="s">
        <v>228</v>
      </c>
      <c r="D3" s="727"/>
    </row>
    <row r="4" spans="3:4" ht="12">
      <c r="C4" s="727" t="s">
        <v>690</v>
      </c>
      <c r="D4" s="727"/>
    </row>
    <row r="5" spans="3:4" ht="12.75">
      <c r="C5" s="4"/>
      <c r="D5" s="5"/>
    </row>
    <row r="6" spans="3:4" ht="12.75">
      <c r="C6" s="4"/>
      <c r="D6" s="5"/>
    </row>
    <row r="7" ht="11.25"/>
    <row r="9" spans="1:4" ht="12.75" customHeight="1">
      <c r="A9" s="733" t="s">
        <v>544</v>
      </c>
      <c r="B9" s="733"/>
      <c r="C9" s="733"/>
      <c r="D9" s="733"/>
    </row>
    <row r="10" spans="1:4" ht="12.75">
      <c r="A10" s="733" t="s">
        <v>545</v>
      </c>
      <c r="B10" s="733"/>
      <c r="C10" s="733"/>
      <c r="D10" s="733"/>
    </row>
    <row r="11" spans="1:4" ht="12.75">
      <c r="A11" s="733" t="s">
        <v>546</v>
      </c>
      <c r="B11" s="733"/>
      <c r="C11" s="733"/>
      <c r="D11" s="733"/>
    </row>
    <row r="12" spans="1:4" ht="12.75">
      <c r="A12" s="40"/>
      <c r="B12" s="40"/>
      <c r="C12" s="40"/>
      <c r="D12" s="40"/>
    </row>
    <row r="13" spans="1:4" ht="12.75">
      <c r="A13" s="40"/>
      <c r="B13" s="40"/>
      <c r="C13" s="40"/>
      <c r="D13" s="40"/>
    </row>
    <row r="16" spans="1:4" ht="12">
      <c r="A16" s="170" t="s">
        <v>0</v>
      </c>
      <c r="B16" s="171" t="s">
        <v>137</v>
      </c>
      <c r="C16" s="170" t="s">
        <v>0</v>
      </c>
      <c r="D16" s="170" t="s">
        <v>137</v>
      </c>
    </row>
    <row r="17" spans="1:4" ht="12">
      <c r="A17" s="6" t="s">
        <v>97</v>
      </c>
      <c r="B17" s="853">
        <v>40652248</v>
      </c>
      <c r="C17" s="6" t="s">
        <v>98</v>
      </c>
      <c r="D17" s="853">
        <v>39602248</v>
      </c>
    </row>
    <row r="18" spans="1:4" ht="12">
      <c r="A18" s="54" t="s">
        <v>547</v>
      </c>
      <c r="B18" s="854"/>
      <c r="C18" s="54" t="s">
        <v>548</v>
      </c>
      <c r="D18" s="854"/>
    </row>
    <row r="19" spans="1:4" ht="12">
      <c r="A19" s="842" t="s">
        <v>603</v>
      </c>
      <c r="B19" s="851"/>
      <c r="C19" s="849"/>
      <c r="D19" s="86"/>
    </row>
    <row r="20" spans="1:4" ht="12">
      <c r="A20" s="844"/>
      <c r="B20" s="852"/>
      <c r="C20" s="850"/>
      <c r="D20" s="201"/>
    </row>
    <row r="21" spans="1:4" ht="12">
      <c r="A21" s="174" t="s">
        <v>549</v>
      </c>
      <c r="B21" s="176">
        <v>3600000</v>
      </c>
      <c r="C21" s="528" t="s">
        <v>220</v>
      </c>
      <c r="D21" s="175">
        <f>SUM(D24,D28,D34,D56,D60,)</f>
        <v>4650000</v>
      </c>
    </row>
    <row r="22" spans="1:4" ht="12">
      <c r="A22" s="144" t="s">
        <v>85</v>
      </c>
      <c r="B22" s="144"/>
      <c r="C22" s="529" t="s">
        <v>85</v>
      </c>
      <c r="D22" s="172"/>
    </row>
    <row r="23" spans="1:4" ht="12">
      <c r="A23" s="144"/>
      <c r="B23" s="144"/>
      <c r="C23" s="529"/>
      <c r="D23" s="172"/>
    </row>
    <row r="24" spans="1:4" ht="12">
      <c r="A24" s="526" t="s">
        <v>604</v>
      </c>
      <c r="B24" s="527">
        <v>3600000</v>
      </c>
      <c r="C24" s="111" t="s">
        <v>296</v>
      </c>
      <c r="D24" s="173">
        <f>D25+D26</f>
        <v>200000</v>
      </c>
    </row>
    <row r="25" spans="1:4" ht="12">
      <c r="A25" s="104"/>
      <c r="B25" s="169"/>
      <c r="C25" s="529" t="s">
        <v>99</v>
      </c>
      <c r="D25" s="172">
        <v>200000</v>
      </c>
    </row>
    <row r="26" spans="1:4" ht="12">
      <c r="A26" s="104"/>
      <c r="B26" s="144"/>
      <c r="C26" s="529" t="s">
        <v>100</v>
      </c>
      <c r="D26" s="172"/>
    </row>
    <row r="27" spans="1:4" ht="12">
      <c r="A27" s="144"/>
      <c r="B27" s="144"/>
      <c r="C27" s="529"/>
      <c r="D27" s="172"/>
    </row>
    <row r="28" spans="1:4" ht="12">
      <c r="A28" s="104"/>
      <c r="B28" s="168"/>
      <c r="C28" s="111" t="s">
        <v>297</v>
      </c>
      <c r="D28" s="173">
        <f>D29+D31</f>
        <v>337000</v>
      </c>
    </row>
    <row r="29" spans="1:4" ht="12">
      <c r="A29" s="104"/>
      <c r="B29" s="168"/>
      <c r="C29" s="529" t="s">
        <v>325</v>
      </c>
      <c r="D29" s="172">
        <v>135000</v>
      </c>
    </row>
    <row r="30" spans="1:4" ht="12">
      <c r="A30" s="104"/>
      <c r="B30" s="168"/>
      <c r="C30" s="529" t="s">
        <v>229</v>
      </c>
      <c r="D30" s="168"/>
    </row>
    <row r="31" spans="1:4" ht="12">
      <c r="A31" s="104"/>
      <c r="B31" s="169"/>
      <c r="C31" s="529" t="s">
        <v>326</v>
      </c>
      <c r="D31" s="169">
        <v>202000</v>
      </c>
    </row>
    <row r="32" spans="1:4" ht="12">
      <c r="A32" s="104"/>
      <c r="B32" s="169"/>
      <c r="C32" s="529" t="s">
        <v>230</v>
      </c>
      <c r="D32" s="169"/>
    </row>
    <row r="33" spans="1:4" ht="12">
      <c r="A33" s="104"/>
      <c r="B33" s="168"/>
      <c r="D33" s="15"/>
    </row>
    <row r="34" spans="1:4" ht="12">
      <c r="A34" s="111"/>
      <c r="B34" s="215"/>
      <c r="C34" s="111" t="s">
        <v>327</v>
      </c>
      <c r="D34" s="168">
        <f>SUM(D35:D51)</f>
        <v>2749000</v>
      </c>
    </row>
    <row r="35" spans="1:4" ht="12">
      <c r="A35" s="111"/>
      <c r="B35" s="215"/>
      <c r="C35" s="529" t="s">
        <v>298</v>
      </c>
      <c r="D35" s="169">
        <v>141000</v>
      </c>
    </row>
    <row r="36" spans="1:4" ht="12">
      <c r="A36" s="111"/>
      <c r="B36" s="203"/>
      <c r="C36" s="529" t="s">
        <v>231</v>
      </c>
      <c r="D36" s="169"/>
    </row>
    <row r="37" spans="1:4" ht="12">
      <c r="A37" s="104"/>
      <c r="B37" s="169"/>
      <c r="C37" s="529" t="s">
        <v>299</v>
      </c>
      <c r="D37" s="169">
        <v>94000</v>
      </c>
    </row>
    <row r="38" spans="1:4" ht="12">
      <c r="A38" s="104"/>
      <c r="B38" s="173"/>
      <c r="C38" s="529" t="s">
        <v>229</v>
      </c>
      <c r="D38" s="169"/>
    </row>
    <row r="39" spans="1:4" ht="12">
      <c r="A39" s="104"/>
      <c r="B39" s="169"/>
      <c r="C39" s="529" t="s">
        <v>300</v>
      </c>
      <c r="D39" s="169">
        <v>47000</v>
      </c>
    </row>
    <row r="40" spans="1:4" ht="12">
      <c r="A40" s="104"/>
      <c r="B40" s="168"/>
      <c r="C40" s="529" t="s">
        <v>229</v>
      </c>
      <c r="D40" s="169"/>
    </row>
    <row r="41" spans="1:4" ht="12">
      <c r="A41" s="104"/>
      <c r="B41" s="168"/>
      <c r="C41" s="529" t="s">
        <v>301</v>
      </c>
      <c r="D41" s="169">
        <v>93000</v>
      </c>
    </row>
    <row r="42" spans="1:4" ht="12">
      <c r="A42" s="104"/>
      <c r="B42" s="173"/>
      <c r="C42" s="529" t="s">
        <v>230</v>
      </c>
      <c r="D42" s="169"/>
    </row>
    <row r="43" spans="1:4" ht="12">
      <c r="A43" s="104"/>
      <c r="B43" s="227"/>
      <c r="C43" s="529" t="s">
        <v>302</v>
      </c>
      <c r="D43" s="169">
        <v>96000</v>
      </c>
    </row>
    <row r="44" spans="1:4" ht="12">
      <c r="A44" s="104"/>
      <c r="B44" s="227"/>
      <c r="C44" s="529" t="s">
        <v>520</v>
      </c>
      <c r="D44" s="169"/>
    </row>
    <row r="45" spans="1:4" ht="12">
      <c r="A45" s="104"/>
      <c r="B45" s="227"/>
      <c r="C45" s="529" t="s">
        <v>521</v>
      </c>
      <c r="D45" s="169"/>
    </row>
    <row r="46" spans="1:4" ht="12">
      <c r="A46" s="104"/>
      <c r="B46" s="215"/>
      <c r="C46" s="529" t="s">
        <v>303</v>
      </c>
      <c r="D46" s="169">
        <v>48000</v>
      </c>
    </row>
    <row r="47" spans="1:4" ht="12">
      <c r="A47" s="104"/>
      <c r="B47" s="215"/>
      <c r="C47" s="529" t="s">
        <v>230</v>
      </c>
      <c r="D47" s="169"/>
    </row>
    <row r="48" spans="1:4" ht="12">
      <c r="A48" s="104"/>
      <c r="B48" s="215"/>
      <c r="C48" s="529" t="s">
        <v>522</v>
      </c>
      <c r="D48" s="169">
        <v>1991000</v>
      </c>
    </row>
    <row r="49" spans="1:4" ht="12">
      <c r="A49" s="104"/>
      <c r="B49" s="215"/>
      <c r="C49" s="529" t="s">
        <v>523</v>
      </c>
      <c r="D49" s="169"/>
    </row>
    <row r="50" spans="1:4" ht="12">
      <c r="A50" s="104"/>
      <c r="B50" s="215"/>
      <c r="C50" s="529" t="s">
        <v>527</v>
      </c>
      <c r="D50" s="169">
        <v>48000</v>
      </c>
    </row>
    <row r="51" spans="1:4" ht="12">
      <c r="A51" s="104"/>
      <c r="B51" s="215"/>
      <c r="C51" s="529" t="s">
        <v>528</v>
      </c>
      <c r="D51" s="169">
        <v>191000</v>
      </c>
    </row>
    <row r="52" spans="1:4" ht="12">
      <c r="A52" s="104"/>
      <c r="B52" s="215"/>
      <c r="C52" s="529" t="s">
        <v>281</v>
      </c>
      <c r="D52" s="169"/>
    </row>
    <row r="53" spans="1:4" ht="12">
      <c r="A53" s="104"/>
      <c r="B53" s="203"/>
      <c r="C53" s="530" t="s">
        <v>613</v>
      </c>
      <c r="D53" s="169"/>
    </row>
    <row r="54" spans="1:4" ht="12">
      <c r="A54" s="104"/>
      <c r="B54" s="202"/>
      <c r="C54" s="529" t="s">
        <v>282</v>
      </c>
      <c r="D54" s="169"/>
    </row>
    <row r="55" spans="1:4" ht="12">
      <c r="A55" s="104"/>
      <c r="B55" s="168"/>
      <c r="D55" s="15"/>
    </row>
    <row r="56" spans="1:4" ht="12">
      <c r="A56" s="104"/>
      <c r="B56" s="168"/>
      <c r="C56" s="111" t="s">
        <v>328</v>
      </c>
      <c r="D56" s="168">
        <v>964000</v>
      </c>
    </row>
    <row r="57" spans="1:4" ht="12">
      <c r="A57" s="104"/>
      <c r="B57" s="168"/>
      <c r="C57" s="529" t="s">
        <v>524</v>
      </c>
      <c r="D57" s="169"/>
    </row>
    <row r="58" spans="1:4" ht="12">
      <c r="A58" s="104"/>
      <c r="B58" s="168"/>
      <c r="C58" s="529" t="s">
        <v>525</v>
      </c>
      <c r="D58" s="169"/>
    </row>
    <row r="59" spans="1:4" ht="12">
      <c r="A59" s="104"/>
      <c r="B59" s="168"/>
      <c r="C59" s="529"/>
      <c r="D59" s="169"/>
    </row>
    <row r="60" spans="1:4" ht="12">
      <c r="A60" s="104"/>
      <c r="B60" s="168"/>
      <c r="C60" s="111" t="s">
        <v>526</v>
      </c>
      <c r="D60" s="168">
        <v>400000</v>
      </c>
    </row>
    <row r="61" spans="1:4" ht="24">
      <c r="A61" s="104"/>
      <c r="B61" s="168"/>
      <c r="C61" s="531" t="s">
        <v>550</v>
      </c>
      <c r="D61" s="169"/>
    </row>
    <row r="62" spans="1:4" ht="36">
      <c r="A62" s="104"/>
      <c r="B62" s="169"/>
      <c r="C62" s="530" t="s">
        <v>551</v>
      </c>
      <c r="D62" s="169"/>
    </row>
    <row r="63" spans="1:4" ht="12">
      <c r="A63" s="104"/>
      <c r="B63" s="169"/>
      <c r="D63" s="15"/>
    </row>
    <row r="64" spans="1:4" ht="12">
      <c r="A64" s="104"/>
      <c r="B64" s="169"/>
      <c r="D64" s="15"/>
    </row>
    <row r="65" spans="1:4" ht="12">
      <c r="A65" s="104"/>
      <c r="B65" s="169"/>
      <c r="D65" s="15"/>
    </row>
    <row r="66" spans="1:4" ht="12">
      <c r="A66" s="104"/>
      <c r="B66" s="169"/>
      <c r="D66" s="15"/>
    </row>
    <row r="67" spans="1:4" ht="12">
      <c r="A67" s="104"/>
      <c r="B67" s="169"/>
      <c r="D67" s="15"/>
    </row>
    <row r="68" spans="1:4" ht="12">
      <c r="A68" s="104"/>
      <c r="B68" s="169"/>
      <c r="C68" s="529"/>
      <c r="D68" s="169"/>
    </row>
    <row r="69" spans="1:4" ht="12">
      <c r="A69" s="104"/>
      <c r="B69" s="169"/>
      <c r="C69" s="529"/>
      <c r="D69" s="169"/>
    </row>
    <row r="70" spans="1:4" ht="12">
      <c r="A70" s="104"/>
      <c r="B70" s="169"/>
      <c r="C70" s="529"/>
      <c r="D70" s="169"/>
    </row>
    <row r="71" spans="1:4" ht="12">
      <c r="A71" s="144"/>
      <c r="B71" s="169"/>
      <c r="C71" s="529"/>
      <c r="D71" s="532"/>
    </row>
    <row r="72" spans="1:4" ht="12">
      <c r="A72" s="204" t="s">
        <v>112</v>
      </c>
      <c r="B72" s="132">
        <f>B17+B21</f>
        <v>44252248</v>
      </c>
      <c r="C72" s="204" t="s">
        <v>111</v>
      </c>
      <c r="D72" s="132">
        <f>D17+D21</f>
        <v>44252248</v>
      </c>
    </row>
    <row r="73" spans="1:4" ht="12">
      <c r="A73" s="147"/>
      <c r="B73" s="50"/>
      <c r="C73" s="3"/>
      <c r="D73" s="205"/>
    </row>
    <row r="74" spans="1:4" ht="12">
      <c r="A74" s="147"/>
      <c r="B74" s="50"/>
      <c r="C74" s="3"/>
      <c r="D74" s="205"/>
    </row>
    <row r="75" spans="3:4" ht="11.25">
      <c r="C75" s="3"/>
      <c r="D75" s="3"/>
    </row>
    <row r="76" spans="3:4" ht="11.25">
      <c r="C76" s="3"/>
      <c r="D76" s="3"/>
    </row>
    <row r="77" spans="3:4" ht="11.25">
      <c r="C77" s="3"/>
      <c r="D77" s="3"/>
    </row>
    <row r="78" spans="3:4" ht="11.25">
      <c r="C78" s="3"/>
      <c r="D78" s="3"/>
    </row>
    <row r="79" spans="3:4" ht="11.25">
      <c r="C79" s="3"/>
      <c r="D79" s="3"/>
    </row>
    <row r="80" spans="3:4" ht="11.25">
      <c r="C80" s="3"/>
      <c r="D80" s="3"/>
    </row>
    <row r="81" spans="3:4" ht="11.25">
      <c r="C81" s="3"/>
      <c r="D81" s="3"/>
    </row>
    <row r="82" spans="3:4" ht="11.25">
      <c r="C82" s="3"/>
      <c r="D82" s="3"/>
    </row>
    <row r="83" spans="3:4" ht="11.25">
      <c r="C83" s="3"/>
      <c r="D83" s="3"/>
    </row>
    <row r="84" spans="3:4" ht="11.25">
      <c r="C84" s="3"/>
      <c r="D84" s="3"/>
    </row>
    <row r="85" spans="3:4" ht="11.25">
      <c r="C85" s="3"/>
      <c r="D85" s="3"/>
    </row>
    <row r="86" spans="3:4" ht="11.25">
      <c r="C86" s="3"/>
      <c r="D86" s="3"/>
    </row>
    <row r="87" spans="3:4" ht="11.25">
      <c r="C87" s="3"/>
      <c r="D87" s="3"/>
    </row>
    <row r="88" spans="3:4" ht="11.25">
      <c r="C88" s="3"/>
      <c r="D88" s="3"/>
    </row>
    <row r="89" spans="3:4" ht="11.25">
      <c r="C89" s="3"/>
      <c r="D89" s="3"/>
    </row>
    <row r="90" spans="3:4" ht="11.25">
      <c r="C90" s="3"/>
      <c r="D90" s="3"/>
    </row>
    <row r="91" spans="3:4" ht="11.25">
      <c r="C91" s="3"/>
      <c r="D91" s="3"/>
    </row>
    <row r="92" spans="3:4" ht="11.25">
      <c r="C92" s="3"/>
      <c r="D92" s="3"/>
    </row>
    <row r="93" spans="3:4" ht="11.25">
      <c r="C93" s="3"/>
      <c r="D93" s="3"/>
    </row>
    <row r="94" spans="3:4" ht="11.25">
      <c r="C94" s="3"/>
      <c r="D94" s="3"/>
    </row>
    <row r="95" spans="3:4" ht="11.25">
      <c r="C95" s="3"/>
      <c r="D95" s="3"/>
    </row>
    <row r="96" spans="3:4" ht="11.25">
      <c r="C96" s="3"/>
      <c r="D96" s="3"/>
    </row>
    <row r="97" spans="3:4" ht="11.25">
      <c r="C97" s="3"/>
      <c r="D97" s="3"/>
    </row>
    <row r="98" spans="3:4" ht="11.25">
      <c r="C98" s="3"/>
      <c r="D98" s="3"/>
    </row>
    <row r="99" spans="3:4" ht="11.25">
      <c r="C99" s="3"/>
      <c r="D99" s="3"/>
    </row>
    <row r="100" spans="3:4" ht="11.25">
      <c r="C100" s="3"/>
      <c r="D100" s="3"/>
    </row>
    <row r="101" spans="3:4" ht="11.25">
      <c r="C101" s="3"/>
      <c r="D101" s="3"/>
    </row>
    <row r="102" spans="3:4" ht="11.25">
      <c r="C102" s="3"/>
      <c r="D102" s="3"/>
    </row>
    <row r="103" spans="3:4" ht="11.25">
      <c r="C103" s="3"/>
      <c r="D103" s="3"/>
    </row>
    <row r="104" spans="3:4" ht="11.25">
      <c r="C104" s="3"/>
      <c r="D104" s="3"/>
    </row>
    <row r="105" spans="3:4" ht="11.25">
      <c r="C105" s="3"/>
      <c r="D105" s="3"/>
    </row>
    <row r="106" spans="3:4" ht="11.25">
      <c r="C106" s="3"/>
      <c r="D106" s="3"/>
    </row>
    <row r="107" spans="3:4" ht="11.25">
      <c r="C107" s="3"/>
      <c r="D107" s="3"/>
    </row>
    <row r="108" spans="3:4" ht="11.25">
      <c r="C108" s="3"/>
      <c r="D108" s="3"/>
    </row>
    <row r="109" spans="3:4" ht="11.25">
      <c r="C109" s="3"/>
      <c r="D109" s="3"/>
    </row>
    <row r="110" spans="3:4" ht="11.25">
      <c r="C110" s="3"/>
      <c r="D110" s="3"/>
    </row>
    <row r="111" spans="3:4" ht="11.25">
      <c r="C111" s="3"/>
      <c r="D111" s="3"/>
    </row>
    <row r="112" spans="3:4" ht="11.25">
      <c r="C112" s="3"/>
      <c r="D112" s="3"/>
    </row>
    <row r="113" spans="3:4" ht="11.25">
      <c r="C113" s="3"/>
      <c r="D113" s="3"/>
    </row>
    <row r="114" spans="3:4" ht="11.25">
      <c r="C114" s="3"/>
      <c r="D114" s="3"/>
    </row>
    <row r="115" spans="3:4" ht="11.25">
      <c r="C115" s="3"/>
      <c r="D115" s="3"/>
    </row>
    <row r="116" spans="3:4" ht="11.25">
      <c r="C116" s="3"/>
      <c r="D116" s="3"/>
    </row>
    <row r="117" spans="3:4" ht="11.25">
      <c r="C117" s="3"/>
      <c r="D117" s="3"/>
    </row>
    <row r="118" spans="3:4" ht="11.25">
      <c r="C118" s="3"/>
      <c r="D118" s="3"/>
    </row>
    <row r="119" spans="3:4" ht="11.25">
      <c r="C119" s="3"/>
      <c r="D119" s="3"/>
    </row>
    <row r="120" spans="3:4" ht="11.25">
      <c r="C120" s="3"/>
      <c r="D120" s="3"/>
    </row>
    <row r="121" spans="3:4" ht="11.25">
      <c r="C121" s="3"/>
      <c r="D121" s="3"/>
    </row>
    <row r="122" spans="3:4" ht="11.25">
      <c r="C122" s="3"/>
      <c r="D122" s="3"/>
    </row>
    <row r="123" spans="3:4" ht="11.25">
      <c r="C123" s="3"/>
      <c r="D123" s="3"/>
    </row>
    <row r="124" spans="3:4" ht="11.25">
      <c r="C124" s="3"/>
      <c r="D124" s="3"/>
    </row>
    <row r="125" spans="3:4" ht="11.25">
      <c r="C125" s="3"/>
      <c r="D125" s="3"/>
    </row>
    <row r="126" spans="3:4" ht="11.25">
      <c r="C126" s="3"/>
      <c r="D126" s="3"/>
    </row>
    <row r="127" spans="3:4" ht="11.25">
      <c r="C127" s="3"/>
      <c r="D127" s="3"/>
    </row>
    <row r="128" spans="3:4" ht="11.25">
      <c r="C128" s="3"/>
      <c r="D128" s="3"/>
    </row>
    <row r="129" spans="3:4" ht="11.25">
      <c r="C129" s="3"/>
      <c r="D129" s="3"/>
    </row>
    <row r="130" spans="3:4" ht="11.25">
      <c r="C130" s="3"/>
      <c r="D130" s="3"/>
    </row>
    <row r="131" spans="3:4" ht="11.25">
      <c r="C131" s="3"/>
      <c r="D131" s="3"/>
    </row>
    <row r="132" spans="3:4" ht="11.25">
      <c r="C132" s="3"/>
      <c r="D132" s="3"/>
    </row>
    <row r="133" spans="3:4" ht="11.25">
      <c r="C133" s="3"/>
      <c r="D133" s="3"/>
    </row>
    <row r="134" spans="3:4" ht="11.25">
      <c r="C134" s="3"/>
      <c r="D134" s="3"/>
    </row>
    <row r="135" spans="3:4" ht="11.25">
      <c r="C135" s="3"/>
      <c r="D135" s="3"/>
    </row>
    <row r="136" spans="3:4" ht="11.25">
      <c r="C136" s="3"/>
      <c r="D136" s="3"/>
    </row>
    <row r="137" spans="3:4" ht="11.25">
      <c r="C137" s="3"/>
      <c r="D137" s="3"/>
    </row>
    <row r="138" spans="3:4" ht="11.25">
      <c r="C138" s="3"/>
      <c r="D138" s="3"/>
    </row>
    <row r="139" spans="3:4" ht="11.25">
      <c r="C139" s="3"/>
      <c r="D139" s="3"/>
    </row>
    <row r="140" spans="3:4" ht="11.25">
      <c r="C140" s="3"/>
      <c r="D140" s="3"/>
    </row>
    <row r="141" spans="3:4" ht="11.25">
      <c r="C141" s="3"/>
      <c r="D141" s="3"/>
    </row>
    <row r="142" spans="3:4" ht="11.25">
      <c r="C142" s="3"/>
      <c r="D142" s="3"/>
    </row>
    <row r="143" spans="3:4" ht="11.25">
      <c r="C143" s="3"/>
      <c r="D143" s="3"/>
    </row>
    <row r="144" spans="3:4" ht="11.25">
      <c r="C144" s="3"/>
      <c r="D144" s="3"/>
    </row>
    <row r="145" spans="3:4" ht="11.25">
      <c r="C145" s="3"/>
      <c r="D145" s="3"/>
    </row>
    <row r="146" spans="3:4" ht="11.25">
      <c r="C146" s="3"/>
      <c r="D146" s="3"/>
    </row>
    <row r="147" spans="3:4" ht="11.25">
      <c r="C147" s="3"/>
      <c r="D147" s="3"/>
    </row>
    <row r="148" spans="3:4" ht="11.25">
      <c r="C148" s="3"/>
      <c r="D148" s="3"/>
    </row>
    <row r="149" spans="3:4" ht="11.25">
      <c r="C149" s="3"/>
      <c r="D149" s="3"/>
    </row>
    <row r="150" spans="3:4" ht="11.25">
      <c r="C150" s="3"/>
      <c r="D150" s="3"/>
    </row>
    <row r="151" spans="3:4" ht="11.25">
      <c r="C151" s="3"/>
      <c r="D151" s="3"/>
    </row>
    <row r="152" spans="3:4" ht="11.25">
      <c r="C152" s="3"/>
      <c r="D152" s="3"/>
    </row>
    <row r="153" spans="3:4" ht="11.25">
      <c r="C153" s="3"/>
      <c r="D153" s="3"/>
    </row>
    <row r="154" spans="3:4" ht="11.25">
      <c r="C154" s="3"/>
      <c r="D154" s="3"/>
    </row>
    <row r="155" spans="3:4" ht="11.25">
      <c r="C155" s="3"/>
      <c r="D155" s="3"/>
    </row>
    <row r="156" spans="3:4" ht="11.25">
      <c r="C156" s="3"/>
      <c r="D156" s="3"/>
    </row>
    <row r="157" spans="3:4" ht="11.25">
      <c r="C157" s="3"/>
      <c r="D157" s="3"/>
    </row>
    <row r="158" spans="3:4" ht="11.25">
      <c r="C158" s="3"/>
      <c r="D158" s="3"/>
    </row>
    <row r="159" spans="3:4" ht="11.25">
      <c r="C159" s="3"/>
      <c r="D159" s="3"/>
    </row>
    <row r="160" spans="3:4" ht="11.25">
      <c r="C160" s="3"/>
      <c r="D160" s="3"/>
    </row>
    <row r="161" spans="3:4" ht="11.25">
      <c r="C161" s="3"/>
      <c r="D161" s="3"/>
    </row>
    <row r="162" spans="3:4" ht="11.25">
      <c r="C162" s="3"/>
      <c r="D162" s="3"/>
    </row>
    <row r="163" spans="3:4" ht="11.25">
      <c r="C163" s="3"/>
      <c r="D163" s="3"/>
    </row>
    <row r="164" spans="3:4" ht="11.25">
      <c r="C164" s="3"/>
      <c r="D164" s="3"/>
    </row>
    <row r="165" spans="3:4" ht="11.25">
      <c r="C165" s="3"/>
      <c r="D165" s="3"/>
    </row>
    <row r="166" spans="3:4" ht="11.25">
      <c r="C166" s="3"/>
      <c r="D166" s="3"/>
    </row>
    <row r="167" spans="3:4" ht="11.25">
      <c r="C167" s="3"/>
      <c r="D167" s="3"/>
    </row>
    <row r="168" spans="3:4" ht="11.25">
      <c r="C168" s="3"/>
      <c r="D168" s="3"/>
    </row>
    <row r="169" spans="3:4" ht="11.25">
      <c r="C169" s="3"/>
      <c r="D169" s="3"/>
    </row>
    <row r="170" spans="3:4" ht="11.25">
      <c r="C170" s="3"/>
      <c r="D170" s="3"/>
    </row>
    <row r="171" spans="3:4" ht="11.25">
      <c r="C171" s="3"/>
      <c r="D171" s="3"/>
    </row>
    <row r="172" spans="3:4" ht="11.25">
      <c r="C172" s="3"/>
      <c r="D172" s="3"/>
    </row>
    <row r="173" spans="3:4" ht="11.25">
      <c r="C173" s="3"/>
      <c r="D173" s="3"/>
    </row>
    <row r="174" spans="3:4" ht="11.25">
      <c r="C174" s="3"/>
      <c r="D174" s="3"/>
    </row>
    <row r="175" spans="3:4" ht="11.25">
      <c r="C175" s="3"/>
      <c r="D175" s="3"/>
    </row>
    <row r="176" spans="3:4" ht="11.25">
      <c r="C176" s="3"/>
      <c r="D176" s="3"/>
    </row>
    <row r="177" spans="3:4" ht="11.25">
      <c r="C177" s="3"/>
      <c r="D177" s="3"/>
    </row>
    <row r="178" spans="3:4" ht="11.25">
      <c r="C178" s="3"/>
      <c r="D178" s="3"/>
    </row>
    <row r="179" spans="3:4" ht="11.25">
      <c r="C179" s="3"/>
      <c r="D179" s="3"/>
    </row>
    <row r="180" spans="3:4" ht="11.25">
      <c r="C180" s="3"/>
      <c r="D180" s="3"/>
    </row>
    <row r="181" spans="3:4" ht="11.25">
      <c r="C181" s="3"/>
      <c r="D181" s="3"/>
    </row>
    <row r="182" spans="3:4" ht="11.25">
      <c r="C182" s="3"/>
      <c r="D182" s="3"/>
    </row>
    <row r="183" spans="3:4" ht="11.25">
      <c r="C183" s="3"/>
      <c r="D183" s="3"/>
    </row>
    <row r="184" spans="3:4" ht="11.25">
      <c r="C184" s="3"/>
      <c r="D184" s="3"/>
    </row>
    <row r="185" spans="3:4" ht="11.25">
      <c r="C185" s="3"/>
      <c r="D185" s="3"/>
    </row>
    <row r="186" spans="3:4" ht="11.25">
      <c r="C186" s="3"/>
      <c r="D186" s="3"/>
    </row>
    <row r="187" spans="3:4" ht="11.25">
      <c r="C187" s="3"/>
      <c r="D187" s="3"/>
    </row>
    <row r="188" spans="3:4" ht="11.25">
      <c r="C188" s="3"/>
      <c r="D188" s="3"/>
    </row>
    <row r="189" spans="3:4" ht="11.25">
      <c r="C189" s="3"/>
      <c r="D189" s="3"/>
    </row>
    <row r="190" spans="3:4" ht="11.25">
      <c r="C190" s="3"/>
      <c r="D190" s="3"/>
    </row>
    <row r="191" spans="3:4" ht="11.25">
      <c r="C191" s="3"/>
      <c r="D191" s="3"/>
    </row>
    <row r="192" spans="3:4" ht="11.25">
      <c r="C192" s="3"/>
      <c r="D192" s="3"/>
    </row>
    <row r="193" spans="3:4" ht="11.25">
      <c r="C193" s="3"/>
      <c r="D193" s="3"/>
    </row>
    <row r="194" spans="3:4" ht="11.25">
      <c r="C194" s="3"/>
      <c r="D194" s="3"/>
    </row>
    <row r="195" spans="3:4" ht="11.25">
      <c r="C195" s="3"/>
      <c r="D195" s="3"/>
    </row>
    <row r="196" spans="3:4" ht="11.25">
      <c r="C196" s="3"/>
      <c r="D196" s="3"/>
    </row>
    <row r="197" spans="3:4" ht="11.25">
      <c r="C197" s="3"/>
      <c r="D197" s="3"/>
    </row>
    <row r="198" spans="3:4" ht="11.25">
      <c r="C198" s="3"/>
      <c r="D198" s="3"/>
    </row>
    <row r="199" spans="3:4" ht="11.25">
      <c r="C199" s="3"/>
      <c r="D199" s="3"/>
    </row>
    <row r="200" spans="3:4" ht="11.25">
      <c r="C200" s="3"/>
      <c r="D200" s="3"/>
    </row>
    <row r="201" spans="3:4" ht="11.25">
      <c r="C201" s="3"/>
      <c r="D201" s="3"/>
    </row>
    <row r="202" spans="3:4" ht="11.25">
      <c r="C202" s="3"/>
      <c r="D202" s="3"/>
    </row>
    <row r="203" spans="3:4" ht="11.25">
      <c r="C203" s="3"/>
      <c r="D203" s="3"/>
    </row>
    <row r="204" spans="3:4" ht="11.25">
      <c r="C204" s="3"/>
      <c r="D204" s="3"/>
    </row>
    <row r="205" spans="3:4" ht="11.25">
      <c r="C205" s="3"/>
      <c r="D205" s="3"/>
    </row>
    <row r="206" spans="3:4" ht="11.25">
      <c r="C206" s="3"/>
      <c r="D206" s="3"/>
    </row>
    <row r="207" spans="3:4" ht="11.25">
      <c r="C207" s="3"/>
      <c r="D207" s="3"/>
    </row>
    <row r="208" spans="3:4" ht="11.25">
      <c r="C208" s="3"/>
      <c r="D208" s="3"/>
    </row>
    <row r="209" spans="3:4" ht="11.25">
      <c r="C209" s="3"/>
      <c r="D209" s="3"/>
    </row>
    <row r="210" spans="3:4" ht="11.25">
      <c r="C210" s="3"/>
      <c r="D210" s="3"/>
    </row>
    <row r="211" spans="3:4" ht="11.25">
      <c r="C211" s="3"/>
      <c r="D211" s="3"/>
    </row>
    <row r="212" spans="3:4" ht="11.25">
      <c r="C212" s="3"/>
      <c r="D212" s="3"/>
    </row>
    <row r="213" spans="3:4" ht="11.25">
      <c r="C213" s="3"/>
      <c r="D213" s="3"/>
    </row>
    <row r="214" spans="3:4" ht="11.25">
      <c r="C214" s="3"/>
      <c r="D214" s="3"/>
    </row>
    <row r="215" spans="3:4" ht="11.25">
      <c r="C215" s="3"/>
      <c r="D215" s="3"/>
    </row>
    <row r="216" spans="3:4" ht="11.25">
      <c r="C216" s="3"/>
      <c r="D216" s="3"/>
    </row>
    <row r="217" spans="3:4" ht="11.25">
      <c r="C217" s="3"/>
      <c r="D217" s="3"/>
    </row>
    <row r="218" spans="3:4" ht="11.25">
      <c r="C218" s="3"/>
      <c r="D218" s="3"/>
    </row>
    <row r="219" spans="3:4" ht="11.25">
      <c r="C219" s="3"/>
      <c r="D219" s="3"/>
    </row>
    <row r="220" spans="3:4" ht="11.25">
      <c r="C220" s="3"/>
      <c r="D220" s="3"/>
    </row>
    <row r="221" spans="3:4" ht="11.25">
      <c r="C221" s="3"/>
      <c r="D221" s="3"/>
    </row>
    <row r="222" spans="3:4" ht="11.25">
      <c r="C222" s="3"/>
      <c r="D222" s="3"/>
    </row>
    <row r="223" spans="3:4" ht="11.25">
      <c r="C223" s="3"/>
      <c r="D223" s="3"/>
    </row>
    <row r="224" spans="3:4" ht="11.25">
      <c r="C224" s="3"/>
      <c r="D224" s="3"/>
    </row>
    <row r="225" spans="3:4" ht="11.25">
      <c r="C225" s="3"/>
      <c r="D225" s="3"/>
    </row>
    <row r="226" spans="3:4" ht="11.25">
      <c r="C226" s="3"/>
      <c r="D226" s="3"/>
    </row>
    <row r="227" spans="3:4" ht="11.25">
      <c r="C227" s="3"/>
      <c r="D227" s="3"/>
    </row>
    <row r="228" spans="3:4" ht="11.25">
      <c r="C228" s="3"/>
      <c r="D228" s="3"/>
    </row>
    <row r="229" spans="3:4" ht="11.25">
      <c r="C229" s="3"/>
      <c r="D229" s="3"/>
    </row>
    <row r="230" spans="3:4" ht="11.25">
      <c r="C230" s="3"/>
      <c r="D230" s="3"/>
    </row>
    <row r="231" spans="3:4" ht="11.25">
      <c r="C231" s="3"/>
      <c r="D231" s="3"/>
    </row>
    <row r="232" spans="3:4" ht="11.25">
      <c r="C232" s="3"/>
      <c r="D232" s="3"/>
    </row>
    <row r="233" spans="3:4" ht="11.25">
      <c r="C233" s="3"/>
      <c r="D233" s="3"/>
    </row>
    <row r="234" spans="3:4" ht="11.25">
      <c r="C234" s="3"/>
      <c r="D234" s="3"/>
    </row>
    <row r="235" spans="3:4" ht="11.25">
      <c r="C235" s="3"/>
      <c r="D235" s="3"/>
    </row>
    <row r="236" spans="3:4" ht="11.25">
      <c r="C236" s="3"/>
      <c r="D236" s="3"/>
    </row>
    <row r="237" spans="3:4" ht="11.25">
      <c r="C237" s="3"/>
      <c r="D237" s="3"/>
    </row>
    <row r="238" spans="3:4" ht="11.25">
      <c r="C238" s="3"/>
      <c r="D238" s="3"/>
    </row>
    <row r="239" spans="3:4" ht="11.25">
      <c r="C239" s="3"/>
      <c r="D239" s="3"/>
    </row>
    <row r="240" spans="3:4" ht="11.25">
      <c r="C240" s="3"/>
      <c r="D240" s="3"/>
    </row>
    <row r="241" spans="3:4" ht="11.25">
      <c r="C241" s="3"/>
      <c r="D241" s="3"/>
    </row>
    <row r="242" spans="3:4" ht="11.25">
      <c r="C242" s="3"/>
      <c r="D242" s="3"/>
    </row>
    <row r="243" spans="3:4" ht="11.25">
      <c r="C243" s="3"/>
      <c r="D243" s="3"/>
    </row>
    <row r="244" spans="3:4" ht="11.25">
      <c r="C244" s="3"/>
      <c r="D244" s="3"/>
    </row>
    <row r="245" spans="3:4" ht="11.25">
      <c r="C245" s="3"/>
      <c r="D245" s="3"/>
    </row>
    <row r="246" spans="3:4" ht="11.25">
      <c r="C246" s="3"/>
      <c r="D246" s="3"/>
    </row>
    <row r="247" spans="3:4" ht="11.25">
      <c r="C247" s="3"/>
      <c r="D247" s="3"/>
    </row>
    <row r="248" spans="3:4" ht="11.25">
      <c r="C248" s="3"/>
      <c r="D248" s="3"/>
    </row>
    <row r="249" spans="3:4" ht="11.25">
      <c r="C249" s="3"/>
      <c r="D249" s="3"/>
    </row>
    <row r="250" spans="3:4" ht="11.25">
      <c r="C250" s="3"/>
      <c r="D250" s="3"/>
    </row>
    <row r="251" spans="3:4" ht="11.25">
      <c r="C251" s="3"/>
      <c r="D251" s="3"/>
    </row>
    <row r="252" spans="3:4" ht="11.25">
      <c r="C252" s="3"/>
      <c r="D252" s="3"/>
    </row>
    <row r="253" spans="3:4" ht="11.25">
      <c r="C253" s="3"/>
      <c r="D253" s="3"/>
    </row>
    <row r="254" spans="3:4" ht="11.25">
      <c r="C254" s="3"/>
      <c r="D254" s="3"/>
    </row>
    <row r="255" spans="3:4" ht="11.25">
      <c r="C255" s="3"/>
      <c r="D255" s="3"/>
    </row>
    <row r="256" spans="3:4" ht="11.25">
      <c r="C256" s="3"/>
      <c r="D256" s="3"/>
    </row>
    <row r="257" spans="3:4" ht="11.25">
      <c r="C257" s="3"/>
      <c r="D257" s="3"/>
    </row>
    <row r="258" spans="3:4" ht="11.25">
      <c r="C258" s="3"/>
      <c r="D258" s="3"/>
    </row>
    <row r="259" spans="3:4" ht="11.25">
      <c r="C259" s="3"/>
      <c r="D259" s="3"/>
    </row>
    <row r="260" spans="3:4" ht="11.25">
      <c r="C260" s="3"/>
      <c r="D260" s="3"/>
    </row>
    <row r="261" spans="3:4" ht="11.25">
      <c r="C261" s="3"/>
      <c r="D261" s="3"/>
    </row>
    <row r="262" spans="3:4" ht="11.25">
      <c r="C262" s="3"/>
      <c r="D262" s="3"/>
    </row>
    <row r="263" spans="3:4" ht="11.25">
      <c r="C263" s="3"/>
      <c r="D263" s="3"/>
    </row>
    <row r="264" spans="3:4" ht="11.25">
      <c r="C264" s="3"/>
      <c r="D264" s="3"/>
    </row>
    <row r="265" spans="3:4" ht="11.25">
      <c r="C265" s="3"/>
      <c r="D265" s="3"/>
    </row>
    <row r="266" spans="3:4" ht="11.25">
      <c r="C266" s="3"/>
      <c r="D266" s="3"/>
    </row>
    <row r="267" spans="3:4" ht="11.25">
      <c r="C267" s="3"/>
      <c r="D267" s="3"/>
    </row>
    <row r="268" spans="3:4" ht="11.25">
      <c r="C268" s="3"/>
      <c r="D268" s="3"/>
    </row>
    <row r="269" spans="3:4" ht="11.25">
      <c r="C269" s="3"/>
      <c r="D269" s="3"/>
    </row>
    <row r="270" spans="3:4" ht="11.25">
      <c r="C270" s="3"/>
      <c r="D270" s="3"/>
    </row>
    <row r="271" spans="3:4" ht="11.25">
      <c r="C271" s="3"/>
      <c r="D271" s="3"/>
    </row>
    <row r="272" spans="3:4" ht="11.25">
      <c r="C272" s="3"/>
      <c r="D272" s="3"/>
    </row>
    <row r="273" spans="3:4" ht="11.25">
      <c r="C273" s="3"/>
      <c r="D273" s="3"/>
    </row>
    <row r="274" spans="3:4" ht="11.25">
      <c r="C274" s="3"/>
      <c r="D274" s="3"/>
    </row>
    <row r="275" spans="3:4" ht="11.25">
      <c r="C275" s="3"/>
      <c r="D275" s="3"/>
    </row>
    <row r="276" spans="3:4" ht="11.25">
      <c r="C276" s="3"/>
      <c r="D276" s="3"/>
    </row>
    <row r="277" spans="3:4" ht="11.25">
      <c r="C277" s="3"/>
      <c r="D277" s="3"/>
    </row>
    <row r="278" spans="3:4" ht="11.25">
      <c r="C278" s="3"/>
      <c r="D278" s="3"/>
    </row>
    <row r="279" spans="3:4" ht="11.25">
      <c r="C279" s="3"/>
      <c r="D279" s="3"/>
    </row>
    <row r="280" spans="3:4" ht="11.25">
      <c r="C280" s="3"/>
      <c r="D280" s="3"/>
    </row>
    <row r="281" spans="3:4" ht="11.25">
      <c r="C281" s="3"/>
      <c r="D281" s="3"/>
    </row>
    <row r="282" spans="3:4" ht="11.25">
      <c r="C282" s="3"/>
      <c r="D282" s="3"/>
    </row>
    <row r="283" spans="3:4" ht="11.25">
      <c r="C283" s="3"/>
      <c r="D283" s="3"/>
    </row>
    <row r="284" spans="3:4" ht="11.25">
      <c r="C284" s="3"/>
      <c r="D284" s="3"/>
    </row>
    <row r="285" spans="3:4" ht="11.25">
      <c r="C285" s="3"/>
      <c r="D285" s="3"/>
    </row>
    <row r="286" spans="3:4" ht="11.25">
      <c r="C286" s="3"/>
      <c r="D286" s="3"/>
    </row>
    <row r="287" spans="3:4" ht="11.25">
      <c r="C287" s="3"/>
      <c r="D287" s="3"/>
    </row>
    <row r="288" spans="3:4" ht="11.25">
      <c r="C288" s="3"/>
      <c r="D288" s="3"/>
    </row>
    <row r="289" spans="3:4" ht="11.25">
      <c r="C289" s="3"/>
      <c r="D289" s="3"/>
    </row>
    <row r="290" spans="3:4" ht="11.25">
      <c r="C290" s="3"/>
      <c r="D290" s="3"/>
    </row>
    <row r="291" spans="3:4" ht="11.25">
      <c r="C291" s="3"/>
      <c r="D291" s="3"/>
    </row>
    <row r="292" spans="3:4" ht="11.25">
      <c r="C292" s="3"/>
      <c r="D292" s="3"/>
    </row>
    <row r="293" spans="3:4" ht="11.25">
      <c r="C293" s="3"/>
      <c r="D293" s="3"/>
    </row>
    <row r="294" spans="3:4" ht="11.25">
      <c r="C294" s="3"/>
      <c r="D294" s="3"/>
    </row>
    <row r="295" spans="3:4" ht="11.25">
      <c r="C295" s="3"/>
      <c r="D295" s="3"/>
    </row>
    <row r="296" spans="3:4" ht="11.25">
      <c r="C296" s="3"/>
      <c r="D296" s="3"/>
    </row>
    <row r="297" spans="3:4" ht="11.25">
      <c r="C297" s="3"/>
      <c r="D297" s="3"/>
    </row>
    <row r="298" spans="3:4" ht="11.25">
      <c r="C298" s="3"/>
      <c r="D298" s="3"/>
    </row>
    <row r="299" spans="3:4" ht="11.25">
      <c r="C299" s="3"/>
      <c r="D299" s="3"/>
    </row>
    <row r="300" spans="3:4" ht="11.25">
      <c r="C300" s="3"/>
      <c r="D300" s="3"/>
    </row>
    <row r="301" spans="3:4" ht="11.25">
      <c r="C301" s="3"/>
      <c r="D301" s="3"/>
    </row>
    <row r="302" spans="3:4" ht="11.25">
      <c r="C302" s="3"/>
      <c r="D302" s="3"/>
    </row>
    <row r="303" spans="3:4" ht="11.25">
      <c r="C303" s="3"/>
      <c r="D303" s="3"/>
    </row>
    <row r="304" spans="3:4" ht="11.25">
      <c r="C304" s="3"/>
      <c r="D304" s="3"/>
    </row>
    <row r="305" spans="3:4" ht="11.25">
      <c r="C305" s="3"/>
      <c r="D305" s="3"/>
    </row>
    <row r="306" spans="3:4" ht="11.25">
      <c r="C306" s="3"/>
      <c r="D306" s="3"/>
    </row>
    <row r="307" spans="3:4" ht="11.25">
      <c r="C307" s="3"/>
      <c r="D307" s="3"/>
    </row>
    <row r="308" spans="3:4" ht="11.25">
      <c r="C308" s="3"/>
      <c r="D308" s="3"/>
    </row>
    <row r="309" spans="3:4" ht="11.25">
      <c r="C309" s="3"/>
      <c r="D309" s="3"/>
    </row>
    <row r="310" spans="3:4" ht="11.25">
      <c r="C310" s="3"/>
      <c r="D310" s="3"/>
    </row>
    <row r="311" spans="3:4" ht="11.25">
      <c r="C311" s="3"/>
      <c r="D311" s="3"/>
    </row>
    <row r="312" spans="3:4" ht="11.25">
      <c r="C312" s="3"/>
      <c r="D312" s="3"/>
    </row>
    <row r="313" spans="3:4" ht="11.25">
      <c r="C313" s="3"/>
      <c r="D313" s="3"/>
    </row>
    <row r="314" spans="3:4" ht="11.25">
      <c r="C314" s="3"/>
      <c r="D314" s="3"/>
    </row>
    <row r="315" spans="3:4" ht="11.25">
      <c r="C315" s="3"/>
      <c r="D315" s="3"/>
    </row>
    <row r="316" spans="3:4" ht="11.25">
      <c r="C316" s="3"/>
      <c r="D316" s="3"/>
    </row>
    <row r="317" spans="3:4" ht="11.25">
      <c r="C317" s="3"/>
      <c r="D317" s="3"/>
    </row>
    <row r="318" spans="3:4" ht="11.25">
      <c r="C318" s="3"/>
      <c r="D318" s="3"/>
    </row>
    <row r="319" spans="3:4" ht="11.25">
      <c r="C319" s="3"/>
      <c r="D319" s="3"/>
    </row>
    <row r="320" spans="3:4" ht="11.25">
      <c r="C320" s="3"/>
      <c r="D320" s="3"/>
    </row>
    <row r="321" spans="3:4" ht="11.25">
      <c r="C321" s="3"/>
      <c r="D321" s="3"/>
    </row>
    <row r="322" spans="3:4" ht="11.25">
      <c r="C322" s="3"/>
      <c r="D322" s="3"/>
    </row>
    <row r="323" spans="3:4" ht="11.25">
      <c r="C323" s="3"/>
      <c r="D323" s="3"/>
    </row>
    <row r="324" spans="3:4" ht="11.25">
      <c r="C324" s="3"/>
      <c r="D324" s="3"/>
    </row>
    <row r="325" spans="3:4" ht="11.25">
      <c r="C325" s="3"/>
      <c r="D325" s="3"/>
    </row>
    <row r="326" spans="3:4" ht="11.25">
      <c r="C326" s="3"/>
      <c r="D326" s="3"/>
    </row>
    <row r="327" spans="3:4" ht="11.25">
      <c r="C327" s="3"/>
      <c r="D327" s="3"/>
    </row>
    <row r="328" spans="3:4" ht="11.25">
      <c r="C328" s="3"/>
      <c r="D328" s="3"/>
    </row>
    <row r="329" spans="3:4" ht="11.25">
      <c r="C329" s="3"/>
      <c r="D329" s="3"/>
    </row>
    <row r="330" spans="3:4" ht="11.25">
      <c r="C330" s="3"/>
      <c r="D330" s="3"/>
    </row>
    <row r="331" spans="3:4" ht="11.25">
      <c r="C331" s="3"/>
      <c r="D331" s="3"/>
    </row>
    <row r="332" spans="3:4" ht="11.25">
      <c r="C332" s="3"/>
      <c r="D332" s="3"/>
    </row>
    <row r="333" spans="3:4" ht="11.25">
      <c r="C333" s="3"/>
      <c r="D333" s="3"/>
    </row>
    <row r="334" spans="3:4" ht="11.25">
      <c r="C334" s="3"/>
      <c r="D334" s="3"/>
    </row>
    <row r="335" spans="3:4" ht="11.25">
      <c r="C335" s="3"/>
      <c r="D335" s="3"/>
    </row>
    <row r="336" spans="3:4" ht="11.25">
      <c r="C336" s="3"/>
      <c r="D336" s="3"/>
    </row>
    <row r="337" spans="3:4" ht="11.25">
      <c r="C337" s="3"/>
      <c r="D337" s="3"/>
    </row>
    <row r="338" spans="3:4" ht="11.25">
      <c r="C338" s="3"/>
      <c r="D338" s="3"/>
    </row>
    <row r="339" spans="3:4" ht="11.25">
      <c r="C339" s="3"/>
      <c r="D339" s="3"/>
    </row>
    <row r="340" spans="3:4" ht="11.25">
      <c r="C340" s="3"/>
      <c r="D340" s="3"/>
    </row>
    <row r="341" spans="3:4" ht="11.25">
      <c r="C341" s="3"/>
      <c r="D341" s="3"/>
    </row>
    <row r="342" spans="3:4" ht="11.25">
      <c r="C342" s="3"/>
      <c r="D342" s="3"/>
    </row>
    <row r="343" spans="3:4" ht="11.25">
      <c r="C343" s="3"/>
      <c r="D343" s="3"/>
    </row>
    <row r="344" spans="3:4" ht="11.25">
      <c r="C344" s="3"/>
      <c r="D344" s="3"/>
    </row>
    <row r="345" spans="3:4" ht="11.25">
      <c r="C345" s="3"/>
      <c r="D345" s="3"/>
    </row>
    <row r="346" spans="3:4" ht="11.25">
      <c r="C346" s="3"/>
      <c r="D346" s="3"/>
    </row>
    <row r="347" spans="3:4" ht="11.25">
      <c r="C347" s="3"/>
      <c r="D347" s="3"/>
    </row>
    <row r="348" spans="3:4" ht="11.25">
      <c r="C348" s="3"/>
      <c r="D348" s="3"/>
    </row>
    <row r="349" spans="3:4" ht="11.25">
      <c r="C349" s="3"/>
      <c r="D349" s="3"/>
    </row>
    <row r="350" spans="3:4" ht="11.25">
      <c r="C350" s="3"/>
      <c r="D350" s="3"/>
    </row>
    <row r="351" spans="3:4" ht="11.25">
      <c r="C351" s="3"/>
      <c r="D351" s="3"/>
    </row>
    <row r="352" spans="3:4" ht="11.25">
      <c r="C352" s="3"/>
      <c r="D352" s="3"/>
    </row>
    <row r="353" spans="3:4" ht="11.25">
      <c r="C353" s="3"/>
      <c r="D353" s="3"/>
    </row>
    <row r="354" spans="3:4" ht="11.25">
      <c r="C354" s="3"/>
      <c r="D354" s="3"/>
    </row>
    <row r="355" spans="3:4" ht="11.25">
      <c r="C355" s="3"/>
      <c r="D355" s="3"/>
    </row>
    <row r="356" spans="3:4" ht="11.25">
      <c r="C356" s="3"/>
      <c r="D356" s="3"/>
    </row>
    <row r="357" spans="3:4" ht="11.25">
      <c r="C357" s="3"/>
      <c r="D357" s="3"/>
    </row>
    <row r="358" spans="3:4" ht="11.25">
      <c r="C358" s="3"/>
      <c r="D358" s="3"/>
    </row>
    <row r="359" spans="3:4" ht="11.25">
      <c r="C359" s="3"/>
      <c r="D359" s="3"/>
    </row>
    <row r="360" spans="3:4" ht="11.25">
      <c r="C360" s="3"/>
      <c r="D360" s="3"/>
    </row>
    <row r="361" spans="3:4" ht="11.25">
      <c r="C361" s="3"/>
      <c r="D361" s="3"/>
    </row>
    <row r="362" spans="3:4" ht="11.25">
      <c r="C362" s="3"/>
      <c r="D362" s="3"/>
    </row>
    <row r="363" spans="3:4" ht="11.25">
      <c r="C363" s="3"/>
      <c r="D363" s="3"/>
    </row>
    <row r="364" spans="3:4" ht="11.25">
      <c r="C364" s="3"/>
      <c r="D364" s="3"/>
    </row>
    <row r="365" spans="3:4" ht="11.25">
      <c r="C365" s="3"/>
      <c r="D365" s="3"/>
    </row>
    <row r="366" spans="3:4" ht="11.25">
      <c r="C366" s="3"/>
      <c r="D366" s="3"/>
    </row>
    <row r="367" spans="3:4" ht="11.25">
      <c r="C367" s="3"/>
      <c r="D367" s="3"/>
    </row>
    <row r="368" spans="3:4" ht="11.25">
      <c r="C368" s="3"/>
      <c r="D368" s="3"/>
    </row>
    <row r="369" spans="3:4" ht="11.25">
      <c r="C369" s="3"/>
      <c r="D369" s="3"/>
    </row>
    <row r="370" spans="3:4" ht="11.25">
      <c r="C370" s="3"/>
      <c r="D370" s="3"/>
    </row>
    <row r="371" spans="3:4" ht="11.25">
      <c r="C371" s="3"/>
      <c r="D371" s="3"/>
    </row>
    <row r="372" spans="3:4" ht="11.25">
      <c r="C372" s="3"/>
      <c r="D372" s="3"/>
    </row>
    <row r="373" spans="3:4" ht="11.25">
      <c r="C373" s="3"/>
      <c r="D373" s="3"/>
    </row>
    <row r="374" spans="3:4" ht="11.25">
      <c r="C374" s="3"/>
      <c r="D374" s="3"/>
    </row>
    <row r="375" spans="3:4" ht="11.25">
      <c r="C375" s="3"/>
      <c r="D375" s="3"/>
    </row>
    <row r="376" spans="3:4" ht="11.25">
      <c r="C376" s="3"/>
      <c r="D376" s="3"/>
    </row>
    <row r="377" spans="3:4" ht="11.25">
      <c r="C377" s="3"/>
      <c r="D377" s="3"/>
    </row>
    <row r="378" spans="3:4" ht="11.25">
      <c r="C378" s="3"/>
      <c r="D378" s="3"/>
    </row>
    <row r="379" spans="3:4" ht="11.25">
      <c r="C379" s="3"/>
      <c r="D379" s="3"/>
    </row>
    <row r="380" spans="3:4" ht="11.25">
      <c r="C380" s="3"/>
      <c r="D380" s="3"/>
    </row>
    <row r="381" spans="3:4" ht="11.25">
      <c r="C381" s="3"/>
      <c r="D381" s="3"/>
    </row>
    <row r="382" spans="3:4" ht="11.25">
      <c r="C382" s="3"/>
      <c r="D382" s="3"/>
    </row>
    <row r="383" spans="3:4" ht="11.25">
      <c r="C383" s="3"/>
      <c r="D383" s="3"/>
    </row>
    <row r="384" spans="3:4" ht="11.25">
      <c r="C384" s="3"/>
      <c r="D384" s="3"/>
    </row>
    <row r="385" spans="3:4" ht="11.25">
      <c r="C385" s="3"/>
      <c r="D385" s="3"/>
    </row>
    <row r="386" spans="3:4" ht="11.25">
      <c r="C386" s="3"/>
      <c r="D386" s="3"/>
    </row>
    <row r="387" spans="3:4" ht="11.25">
      <c r="C387" s="3"/>
      <c r="D387" s="3"/>
    </row>
    <row r="388" spans="3:4" ht="11.25">
      <c r="C388" s="3"/>
      <c r="D388" s="3"/>
    </row>
    <row r="389" spans="3:4" ht="11.25">
      <c r="C389" s="3"/>
      <c r="D389" s="3"/>
    </row>
    <row r="390" spans="3:4" ht="11.25">
      <c r="C390" s="3"/>
      <c r="D390" s="3"/>
    </row>
    <row r="391" spans="3:4" ht="11.25">
      <c r="C391" s="3"/>
      <c r="D391" s="3"/>
    </row>
    <row r="392" spans="3:4" ht="11.25">
      <c r="C392" s="3"/>
      <c r="D392" s="3"/>
    </row>
    <row r="393" spans="3:4" ht="11.25">
      <c r="C393" s="3"/>
      <c r="D393" s="3"/>
    </row>
    <row r="394" spans="3:4" ht="11.25">
      <c r="C394" s="3"/>
      <c r="D394" s="3"/>
    </row>
    <row r="395" spans="3:4" ht="11.25">
      <c r="C395" s="3"/>
      <c r="D395" s="3"/>
    </row>
    <row r="396" spans="3:4" ht="11.25">
      <c r="C396" s="3"/>
      <c r="D396" s="3"/>
    </row>
    <row r="397" spans="3:4" ht="11.25">
      <c r="C397" s="3"/>
      <c r="D397" s="3"/>
    </row>
    <row r="398" spans="3:4" ht="11.25">
      <c r="C398" s="3"/>
      <c r="D398" s="3"/>
    </row>
    <row r="399" spans="3:4" ht="11.25">
      <c r="C399" s="3"/>
      <c r="D399" s="3"/>
    </row>
    <row r="400" spans="3:4" ht="11.25">
      <c r="C400" s="3"/>
      <c r="D400" s="3"/>
    </row>
    <row r="401" spans="3:4" ht="11.25">
      <c r="C401" s="3"/>
      <c r="D401" s="3"/>
    </row>
    <row r="402" spans="3:4" ht="11.25">
      <c r="C402" s="3"/>
      <c r="D402" s="3"/>
    </row>
  </sheetData>
  <mergeCells count="11">
    <mergeCell ref="D17:D18"/>
    <mergeCell ref="C1:D1"/>
    <mergeCell ref="A11:D11"/>
    <mergeCell ref="C3:D3"/>
    <mergeCell ref="C19:C20"/>
    <mergeCell ref="A19:B20"/>
    <mergeCell ref="C2:D2"/>
    <mergeCell ref="C4:D4"/>
    <mergeCell ref="A9:D9"/>
    <mergeCell ref="A10:D10"/>
    <mergeCell ref="B17:B18"/>
  </mergeCells>
  <printOptions/>
  <pageMargins left="0.76" right="0.3937007874015748" top="0.73" bottom="0.984251968503937" header="0.72" footer="0.8661417322834646"/>
  <pageSetup horizontalDpi="300" verticalDpi="300" orientation="portrait" paperSize="9" scale="8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SheetLayoutView="100" workbookViewId="0" topLeftCell="A1">
      <selection activeCell="G4" sqref="G4:H4"/>
    </sheetView>
  </sheetViews>
  <sheetFormatPr defaultColWidth="9.140625" defaultRowHeight="12"/>
  <cols>
    <col min="1" max="1" width="10.8515625" style="2" customWidth="1"/>
    <col min="2" max="2" width="4.8515625" style="2" customWidth="1"/>
    <col min="3" max="3" width="38.8515625" style="2" customWidth="1"/>
    <col min="4" max="5" width="12.8515625" style="2" customWidth="1"/>
    <col min="6" max="6" width="14.8515625" style="2" customWidth="1"/>
    <col min="7" max="7" width="12.8515625" style="2" customWidth="1"/>
    <col min="8" max="8" width="11.7109375" style="2" customWidth="1"/>
    <col min="9" max="16384" width="9.28125" style="2" customWidth="1"/>
  </cols>
  <sheetData>
    <row r="1" spans="7:8" ht="12">
      <c r="G1" s="71" t="s">
        <v>306</v>
      </c>
      <c r="H1" s="71"/>
    </row>
    <row r="2" spans="7:9" ht="12">
      <c r="G2" s="261" t="s">
        <v>691</v>
      </c>
      <c r="H2" s="726" t="s">
        <v>692</v>
      </c>
      <c r="I2" s="726"/>
    </row>
    <row r="3" ht="12">
      <c r="G3" s="24" t="s">
        <v>43</v>
      </c>
    </row>
    <row r="4" spans="2:8" ht="12.75">
      <c r="B4" s="40"/>
      <c r="C4" s="40"/>
      <c r="D4" s="40"/>
      <c r="G4" s="727" t="s">
        <v>656</v>
      </c>
      <c r="H4" s="727"/>
    </row>
    <row r="5" spans="2:5" ht="12.75">
      <c r="B5" s="733"/>
      <c r="C5" s="733"/>
      <c r="D5" s="733"/>
      <c r="E5" s="733"/>
    </row>
    <row r="6" spans="2:5" ht="12.75">
      <c r="B6" s="40"/>
      <c r="C6" s="40"/>
      <c r="D6" s="40"/>
      <c r="E6" s="40"/>
    </row>
    <row r="7" spans="2:5" ht="12.75">
      <c r="B7" s="40"/>
      <c r="C7" s="40"/>
      <c r="D7" s="40"/>
      <c r="E7" s="40"/>
    </row>
    <row r="8" spans="2:5" ht="12.75">
      <c r="B8" s="40"/>
      <c r="C8" s="40"/>
      <c r="D8" s="40"/>
      <c r="E8" s="40"/>
    </row>
    <row r="9" spans="2:5" ht="12.75">
      <c r="B9" s="40"/>
      <c r="C9" s="40"/>
      <c r="D9" s="40"/>
      <c r="E9" s="40"/>
    </row>
    <row r="10" spans="2:8" ht="12.75">
      <c r="B10" s="733" t="s">
        <v>454</v>
      </c>
      <c r="C10" s="733"/>
      <c r="D10" s="733"/>
      <c r="E10" s="733"/>
      <c r="F10" s="733"/>
      <c r="G10" s="733"/>
      <c r="H10" s="733"/>
    </row>
    <row r="11" spans="2:8" ht="15.75" customHeight="1">
      <c r="B11" s="733" t="s">
        <v>455</v>
      </c>
      <c r="C11" s="733"/>
      <c r="D11" s="733"/>
      <c r="E11" s="733"/>
      <c r="F11" s="733"/>
      <c r="G11" s="733"/>
      <c r="H11" s="733"/>
    </row>
    <row r="12" spans="2:8" ht="15.75" customHeight="1">
      <c r="B12" s="733" t="s">
        <v>495</v>
      </c>
      <c r="C12" s="733"/>
      <c r="D12" s="733"/>
      <c r="E12" s="733"/>
      <c r="F12" s="733"/>
      <c r="G12" s="733"/>
      <c r="H12" s="733"/>
    </row>
    <row r="13" spans="1:8" ht="12.75">
      <c r="A13" s="40"/>
      <c r="B13" s="733" t="s">
        <v>438</v>
      </c>
      <c r="C13" s="733"/>
      <c r="D13" s="733"/>
      <c r="E13" s="733"/>
      <c r="F13" s="733"/>
      <c r="G13" s="733"/>
      <c r="H13" s="733"/>
    </row>
    <row r="14" ht="12.75">
      <c r="A14" s="40"/>
    </row>
    <row r="15" spans="1:8" ht="12.75">
      <c r="A15" s="40"/>
      <c r="B15" s="733" t="s">
        <v>552</v>
      </c>
      <c r="C15" s="733"/>
      <c r="D15" s="733"/>
      <c r="E15" s="733"/>
      <c r="F15" s="733"/>
      <c r="G15" s="733"/>
      <c r="H15" s="733"/>
    </row>
    <row r="16" spans="1:8" ht="12.75">
      <c r="A16" s="40"/>
      <c r="B16" s="40"/>
      <c r="C16" s="40"/>
      <c r="D16" s="40"/>
      <c r="E16" s="40"/>
      <c r="F16" s="40"/>
      <c r="G16" s="40"/>
      <c r="H16" s="40"/>
    </row>
    <row r="17" spans="2:8" ht="11.25">
      <c r="B17" s="117"/>
      <c r="C17" s="117"/>
      <c r="D17" s="117"/>
      <c r="E17" s="117"/>
      <c r="F17" s="470"/>
      <c r="G17" s="117"/>
      <c r="H17" s="117"/>
    </row>
    <row r="18" spans="2:8" ht="12" customHeight="1">
      <c r="B18" s="704" t="s">
        <v>17</v>
      </c>
      <c r="C18" s="855" t="s">
        <v>497</v>
      </c>
      <c r="D18" s="471"/>
      <c r="E18" s="861" t="s">
        <v>496</v>
      </c>
      <c r="F18" s="862"/>
      <c r="G18" s="862"/>
      <c r="H18" s="863"/>
    </row>
    <row r="19" spans="2:8" ht="12">
      <c r="B19" s="858"/>
      <c r="C19" s="856"/>
      <c r="D19" s="472"/>
      <c r="E19" s="473"/>
      <c r="F19" s="859" t="s">
        <v>456</v>
      </c>
      <c r="G19" s="860"/>
      <c r="H19" s="474"/>
    </row>
    <row r="20" spans="2:8" ht="12">
      <c r="B20" s="858"/>
      <c r="C20" s="856"/>
      <c r="D20" s="472" t="s">
        <v>94</v>
      </c>
      <c r="E20" s="475" t="s">
        <v>457</v>
      </c>
      <c r="F20" s="476" t="s">
        <v>37</v>
      </c>
      <c r="G20" s="513" t="s">
        <v>95</v>
      </c>
      <c r="H20" s="864" t="s">
        <v>276</v>
      </c>
    </row>
    <row r="21" spans="2:8" ht="12">
      <c r="B21" s="858"/>
      <c r="C21" s="856"/>
      <c r="D21" s="472"/>
      <c r="E21" s="475"/>
      <c r="F21" s="478" t="s">
        <v>81</v>
      </c>
      <c r="G21" s="514" t="s">
        <v>498</v>
      </c>
      <c r="H21" s="865"/>
    </row>
    <row r="22" spans="2:8" ht="12">
      <c r="B22" s="858"/>
      <c r="C22" s="856"/>
      <c r="D22" s="477"/>
      <c r="E22" s="475" t="s">
        <v>458</v>
      </c>
      <c r="F22" s="478"/>
      <c r="G22" s="514" t="s">
        <v>459</v>
      </c>
      <c r="H22" s="865"/>
    </row>
    <row r="23" spans="2:8" ht="12">
      <c r="B23" s="705"/>
      <c r="C23" s="857"/>
      <c r="D23" s="479"/>
      <c r="E23" s="480"/>
      <c r="F23" s="481"/>
      <c r="G23" s="515" t="s">
        <v>96</v>
      </c>
      <c r="H23" s="866"/>
    </row>
    <row r="24" spans="2:8" ht="12.75" customHeight="1">
      <c r="B24" s="231" t="s">
        <v>101</v>
      </c>
      <c r="C24" s="482" t="s">
        <v>460</v>
      </c>
      <c r="D24" s="483">
        <v>167600</v>
      </c>
      <c r="E24" s="483">
        <v>167600</v>
      </c>
      <c r="F24" s="516"/>
      <c r="G24" s="483">
        <v>167600</v>
      </c>
      <c r="H24" s="107"/>
    </row>
    <row r="25" spans="2:8" ht="12">
      <c r="B25" s="231" t="s">
        <v>102</v>
      </c>
      <c r="C25" s="482" t="s">
        <v>461</v>
      </c>
      <c r="D25" s="483">
        <v>161002</v>
      </c>
      <c r="E25" s="483">
        <v>161002</v>
      </c>
      <c r="F25" s="483"/>
      <c r="G25" s="483">
        <v>161002</v>
      </c>
      <c r="H25" s="107"/>
    </row>
    <row r="26" spans="2:8" ht="12">
      <c r="B26" s="231" t="s">
        <v>103</v>
      </c>
      <c r="C26" s="482" t="s">
        <v>462</v>
      </c>
      <c r="D26" s="483">
        <v>128020</v>
      </c>
      <c r="E26" s="483">
        <v>128020</v>
      </c>
      <c r="F26" s="483"/>
      <c r="G26" s="483">
        <v>128020</v>
      </c>
      <c r="H26" s="107"/>
    </row>
    <row r="27" spans="2:8" ht="12">
      <c r="B27" s="231" t="s">
        <v>104</v>
      </c>
      <c r="C27" s="482" t="s">
        <v>463</v>
      </c>
      <c r="D27" s="483">
        <v>70720</v>
      </c>
      <c r="E27" s="483">
        <v>70720</v>
      </c>
      <c r="F27" s="483"/>
      <c r="G27" s="483">
        <v>70720</v>
      </c>
      <c r="H27" s="107"/>
    </row>
    <row r="28" spans="2:8" ht="12">
      <c r="B28" s="231" t="s">
        <v>105</v>
      </c>
      <c r="C28" s="482" t="s">
        <v>464</v>
      </c>
      <c r="D28" s="483">
        <v>72000</v>
      </c>
      <c r="E28" s="483">
        <f>SUM(F28:G28)</f>
        <v>72000</v>
      </c>
      <c r="F28" s="483">
        <v>971</v>
      </c>
      <c r="G28" s="483">
        <v>71029</v>
      </c>
      <c r="H28" s="107"/>
    </row>
    <row r="29" spans="2:8" ht="12">
      <c r="B29" s="231" t="s">
        <v>106</v>
      </c>
      <c r="C29" s="482" t="s">
        <v>465</v>
      </c>
      <c r="D29" s="483">
        <v>7819</v>
      </c>
      <c r="E29" s="483">
        <v>7819</v>
      </c>
      <c r="F29" s="483"/>
      <c r="G29" s="483">
        <v>7819</v>
      </c>
      <c r="H29" s="107"/>
    </row>
    <row r="30" spans="2:8" ht="12">
      <c r="B30" s="231" t="s">
        <v>466</v>
      </c>
      <c r="C30" s="482" t="s">
        <v>124</v>
      </c>
      <c r="D30" s="483">
        <v>35655</v>
      </c>
      <c r="E30" s="483">
        <v>35655</v>
      </c>
      <c r="F30" s="483"/>
      <c r="G30" s="483">
        <v>35655</v>
      </c>
      <c r="H30" s="484"/>
    </row>
    <row r="31" spans="2:8" ht="12">
      <c r="B31" s="231" t="s">
        <v>433</v>
      </c>
      <c r="C31" s="482" t="s">
        <v>467</v>
      </c>
      <c r="D31" s="483">
        <v>38000</v>
      </c>
      <c r="E31" s="483">
        <v>38000</v>
      </c>
      <c r="F31" s="483"/>
      <c r="G31" s="483">
        <v>38000</v>
      </c>
      <c r="H31" s="107"/>
    </row>
    <row r="32" spans="2:8" ht="12">
      <c r="B32" s="231" t="s">
        <v>175</v>
      </c>
      <c r="C32" s="482" t="s">
        <v>468</v>
      </c>
      <c r="D32" s="483">
        <v>56986</v>
      </c>
      <c r="E32" s="483">
        <v>56986</v>
      </c>
      <c r="F32" s="483"/>
      <c r="G32" s="483">
        <v>56986</v>
      </c>
      <c r="H32" s="107"/>
    </row>
    <row r="33" spans="2:8" ht="12">
      <c r="B33" s="231" t="s">
        <v>469</v>
      </c>
      <c r="C33" s="482" t="s">
        <v>471</v>
      </c>
      <c r="D33" s="483">
        <v>11370</v>
      </c>
      <c r="E33" s="483">
        <v>11370</v>
      </c>
      <c r="F33" s="483"/>
      <c r="G33" s="483">
        <v>11370</v>
      </c>
      <c r="H33" s="107"/>
    </row>
    <row r="34" spans="2:8" ht="12">
      <c r="B34" s="231" t="s">
        <v>470</v>
      </c>
      <c r="C34" s="482" t="s">
        <v>473</v>
      </c>
      <c r="D34" s="483">
        <v>5905</v>
      </c>
      <c r="E34" s="483">
        <v>5905</v>
      </c>
      <c r="F34" s="483"/>
      <c r="G34" s="483">
        <v>5905</v>
      </c>
      <c r="H34" s="107"/>
    </row>
    <row r="35" spans="2:8" ht="12">
      <c r="B35" s="231" t="s">
        <v>472</v>
      </c>
      <c r="C35" s="482" t="s">
        <v>475</v>
      </c>
      <c r="D35" s="483">
        <v>4000</v>
      </c>
      <c r="E35" s="483">
        <v>4000</v>
      </c>
      <c r="F35" s="483"/>
      <c r="G35" s="483">
        <v>4000</v>
      </c>
      <c r="H35" s="107"/>
    </row>
    <row r="36" spans="2:8" ht="12">
      <c r="B36" s="231" t="s">
        <v>474</v>
      </c>
      <c r="C36" s="482" t="s">
        <v>477</v>
      </c>
      <c r="D36" s="483">
        <v>1161</v>
      </c>
      <c r="E36" s="483">
        <v>1161</v>
      </c>
      <c r="F36" s="483"/>
      <c r="G36" s="483">
        <v>1161</v>
      </c>
      <c r="H36" s="107"/>
    </row>
    <row r="37" spans="2:8" ht="12">
      <c r="B37" s="231" t="s">
        <v>476</v>
      </c>
      <c r="C37" s="482" t="s">
        <v>479</v>
      </c>
      <c r="D37" s="483">
        <v>1100</v>
      </c>
      <c r="E37" s="483">
        <v>1100</v>
      </c>
      <c r="F37" s="483"/>
      <c r="G37" s="483">
        <v>1100</v>
      </c>
      <c r="H37" s="107"/>
    </row>
    <row r="38" spans="2:8" ht="12">
      <c r="B38" s="231" t="s">
        <v>478</v>
      </c>
      <c r="C38" s="482" t="s">
        <v>481</v>
      </c>
      <c r="D38" s="483">
        <v>1141</v>
      </c>
      <c r="E38" s="483">
        <v>1141</v>
      </c>
      <c r="F38" s="483"/>
      <c r="G38" s="483">
        <v>1141</v>
      </c>
      <c r="H38" s="107"/>
    </row>
    <row r="39" spans="2:8" ht="12">
      <c r="B39" s="231" t="s">
        <v>480</v>
      </c>
      <c r="C39" s="482" t="s">
        <v>482</v>
      </c>
      <c r="D39" s="483">
        <v>1300</v>
      </c>
      <c r="E39" s="483">
        <v>1300</v>
      </c>
      <c r="F39" s="483"/>
      <c r="G39" s="483">
        <v>1300</v>
      </c>
      <c r="H39" s="107"/>
    </row>
    <row r="40" spans="2:8" ht="12">
      <c r="B40" s="235"/>
      <c r="C40" s="485"/>
      <c r="D40" s="114"/>
      <c r="E40" s="483"/>
      <c r="F40" s="483"/>
      <c r="G40" s="107"/>
      <c r="H40" s="107"/>
    </row>
    <row r="41" spans="2:8" ht="12">
      <c r="B41" s="101"/>
      <c r="C41" s="133" t="s">
        <v>71</v>
      </c>
      <c r="D41" s="133">
        <f>SUM(D24:D40)</f>
        <v>763779</v>
      </c>
      <c r="E41" s="133">
        <f>SUM(E24:E40)</f>
        <v>763779</v>
      </c>
      <c r="F41" s="133">
        <f>SUM(F24:F40)</f>
        <v>971</v>
      </c>
      <c r="G41" s="133">
        <f>SUM(G24:G40)</f>
        <v>762808</v>
      </c>
      <c r="H41" s="133">
        <f>SUM(H24:H40)</f>
        <v>0</v>
      </c>
    </row>
  </sheetData>
  <mergeCells count="13">
    <mergeCell ref="H2:I2"/>
    <mergeCell ref="G4:H4"/>
    <mergeCell ref="B13:H13"/>
    <mergeCell ref="B5:E5"/>
    <mergeCell ref="B10:H10"/>
    <mergeCell ref="B11:H11"/>
    <mergeCell ref="B12:H12"/>
    <mergeCell ref="B15:H15"/>
    <mergeCell ref="C18:C23"/>
    <mergeCell ref="B18:B23"/>
    <mergeCell ref="F19:G19"/>
    <mergeCell ref="E18:H18"/>
    <mergeCell ref="H20:H23"/>
  </mergeCells>
  <printOptions/>
  <pageMargins left="1.51" right="0.7874015748031497" top="0.7874015748031497" bottom="0.984251968503937" header="0.5118110236220472" footer="0.8661417322834646"/>
  <pageSetup horizontalDpi="300" verticalDpi="300" orientation="landscape" paperSize="9" scale="98" r:id="rId2"/>
  <rowBreaks count="1" manualBreakCount="1">
    <brk id="41" max="7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27"/>
  <sheetViews>
    <sheetView workbookViewId="0" topLeftCell="B1">
      <selection activeCell="G6" sqref="G6"/>
    </sheetView>
  </sheetViews>
  <sheetFormatPr defaultColWidth="9.140625" defaultRowHeight="12"/>
  <cols>
    <col min="4" max="4" width="34.00390625" style="0" customWidth="1"/>
    <col min="5" max="5" width="13.8515625" style="0" customWidth="1"/>
    <col min="8" max="8" width="34.00390625" style="0" customWidth="1"/>
    <col min="9" max="9" width="13.8515625" style="0" customWidth="1"/>
    <col min="10" max="10" width="12.7109375" style="0" bestFit="1" customWidth="1"/>
  </cols>
  <sheetData>
    <row r="1" ht="12">
      <c r="H1" s="71" t="s">
        <v>344</v>
      </c>
    </row>
    <row r="2" ht="12">
      <c r="H2" s="261" t="s">
        <v>655</v>
      </c>
    </row>
    <row r="3" ht="12">
      <c r="H3" s="24" t="s">
        <v>43</v>
      </c>
    </row>
    <row r="4" ht="12">
      <c r="H4" s="71" t="s">
        <v>656</v>
      </c>
    </row>
    <row r="8" ht="12">
      <c r="H8" t="s">
        <v>358</v>
      </c>
    </row>
    <row r="9" spans="2:9" s="296" customFormat="1" ht="14.25" customHeight="1">
      <c r="B9" s="801" t="s">
        <v>436</v>
      </c>
      <c r="C9" s="801"/>
      <c r="D9" s="801"/>
      <c r="E9" s="801"/>
      <c r="F9" s="801"/>
      <c r="G9" s="801"/>
      <c r="H9" s="801"/>
      <c r="I9" s="801"/>
    </row>
    <row r="10" spans="2:9" s="296" customFormat="1" ht="14.25" customHeight="1">
      <c r="B10" s="801" t="s">
        <v>437</v>
      </c>
      <c r="C10" s="801"/>
      <c r="D10" s="801"/>
      <c r="E10" s="801"/>
      <c r="F10" s="801"/>
      <c r="G10" s="801"/>
      <c r="H10" s="801"/>
      <c r="I10" s="801"/>
    </row>
    <row r="11" spans="2:9" ht="12.75">
      <c r="B11" s="801" t="s">
        <v>438</v>
      </c>
      <c r="C11" s="801"/>
      <c r="D11" s="801"/>
      <c r="E11" s="801"/>
      <c r="F11" s="801"/>
      <c r="G11" s="801"/>
      <c r="H11" s="801"/>
      <c r="I11" s="801"/>
    </row>
    <row r="12" spans="2:9" ht="12.75">
      <c r="B12" s="487"/>
      <c r="C12" s="487"/>
      <c r="D12" s="487"/>
      <c r="E12" s="487"/>
      <c r="F12" s="487"/>
      <c r="G12" s="487"/>
      <c r="H12" s="487"/>
      <c r="I12" s="487"/>
    </row>
    <row r="13" spans="2:9" ht="12.75">
      <c r="B13" s="487"/>
      <c r="C13" s="487"/>
      <c r="D13" s="487"/>
      <c r="E13" s="487"/>
      <c r="F13" s="487"/>
      <c r="G13" s="487"/>
      <c r="H13" s="487"/>
      <c r="I13" s="487"/>
    </row>
    <row r="14" spans="2:9" ht="12.75">
      <c r="B14" s="487"/>
      <c r="C14" s="487"/>
      <c r="D14" s="487"/>
      <c r="E14" s="487"/>
      <c r="F14" s="487"/>
      <c r="G14" s="487"/>
      <c r="H14" s="487"/>
      <c r="I14" s="487"/>
    </row>
    <row r="15" ht="12" thickBot="1"/>
    <row r="16" spans="2:9" ht="33" customHeight="1">
      <c r="B16" s="867" t="s">
        <v>439</v>
      </c>
      <c r="C16" s="868"/>
      <c r="D16" s="868"/>
      <c r="E16" s="869"/>
      <c r="F16" s="878" t="s">
        <v>440</v>
      </c>
      <c r="G16" s="778"/>
      <c r="H16" s="778"/>
      <c r="I16" s="779"/>
    </row>
    <row r="17" spans="2:9" ht="52.5" customHeight="1">
      <c r="B17" s="449" t="s">
        <v>441</v>
      </c>
      <c r="C17" s="297" t="s">
        <v>442</v>
      </c>
      <c r="D17" s="450" t="s">
        <v>0</v>
      </c>
      <c r="E17" s="493" t="s">
        <v>443</v>
      </c>
      <c r="F17" s="494" t="s">
        <v>441</v>
      </c>
      <c r="G17" s="297" t="s">
        <v>489</v>
      </c>
      <c r="H17" s="297" t="s">
        <v>0</v>
      </c>
      <c r="I17" s="298" t="s">
        <v>443</v>
      </c>
    </row>
    <row r="18" spans="2:9" ht="10.5" customHeight="1">
      <c r="B18" s="468">
        <v>1</v>
      </c>
      <c r="C18" s="299">
        <v>2</v>
      </c>
      <c r="D18" s="300">
        <v>3</v>
      </c>
      <c r="E18" s="495">
        <v>4</v>
      </c>
      <c r="F18" s="496">
        <v>5</v>
      </c>
      <c r="G18" s="299">
        <v>6</v>
      </c>
      <c r="H18" s="299">
        <v>7</v>
      </c>
      <c r="I18" s="301">
        <v>8</v>
      </c>
    </row>
    <row r="19" spans="2:9" ht="33.75" customHeight="1">
      <c r="B19" s="873" t="s">
        <v>490</v>
      </c>
      <c r="C19" s="874"/>
      <c r="D19" s="875"/>
      <c r="E19" s="497">
        <v>72182</v>
      </c>
      <c r="F19" s="498">
        <v>900</v>
      </c>
      <c r="G19" s="499">
        <v>90011</v>
      </c>
      <c r="H19" s="520" t="s">
        <v>446</v>
      </c>
      <c r="I19" s="524">
        <v>2200</v>
      </c>
    </row>
    <row r="20" spans="2:10" ht="33.75">
      <c r="B20" s="500">
        <v>900</v>
      </c>
      <c r="C20" s="501" t="s">
        <v>444</v>
      </c>
      <c r="D20" s="469" t="s">
        <v>445</v>
      </c>
      <c r="E20" s="523">
        <v>80000</v>
      </c>
      <c r="F20" s="502">
        <v>900</v>
      </c>
      <c r="G20" s="499">
        <v>90011</v>
      </c>
      <c r="H20" s="520" t="s">
        <v>448</v>
      </c>
      <c r="I20" s="525">
        <v>71000</v>
      </c>
      <c r="J20" s="295"/>
    </row>
    <row r="21" spans="2:10" ht="33.75" customHeight="1">
      <c r="B21" s="388">
        <v>900</v>
      </c>
      <c r="C21" s="501" t="s">
        <v>444</v>
      </c>
      <c r="D21" s="518" t="s">
        <v>447</v>
      </c>
      <c r="E21" s="523">
        <v>2500</v>
      </c>
      <c r="F21" s="502">
        <v>900</v>
      </c>
      <c r="G21" s="503">
        <v>90011</v>
      </c>
      <c r="H21" s="521" t="s">
        <v>451</v>
      </c>
      <c r="I21" s="525">
        <v>6000</v>
      </c>
      <c r="J21" s="295"/>
    </row>
    <row r="22" spans="2:10" ht="33.75" customHeight="1">
      <c r="B22" s="388">
        <v>900</v>
      </c>
      <c r="C22" s="501" t="s">
        <v>449</v>
      </c>
      <c r="D22" s="519" t="s">
        <v>450</v>
      </c>
      <c r="E22" s="523">
        <v>18</v>
      </c>
      <c r="F22" s="502">
        <v>900</v>
      </c>
      <c r="G22" s="503">
        <v>90011</v>
      </c>
      <c r="H22" s="520" t="s">
        <v>452</v>
      </c>
      <c r="I22" s="524">
        <v>35000</v>
      </c>
      <c r="J22" s="295"/>
    </row>
    <row r="23" spans="2:10" ht="33.75" customHeight="1">
      <c r="B23" s="386"/>
      <c r="C23" s="504"/>
      <c r="D23" s="505"/>
      <c r="E23" s="387"/>
      <c r="F23" s="502">
        <v>900</v>
      </c>
      <c r="G23" s="503">
        <v>90011</v>
      </c>
      <c r="H23" s="522" t="s">
        <v>491</v>
      </c>
      <c r="I23" s="524">
        <v>40000</v>
      </c>
      <c r="J23" s="295"/>
    </row>
    <row r="24" spans="2:10" ht="33.75" customHeight="1" thickBot="1">
      <c r="B24" s="506"/>
      <c r="C24" s="507"/>
      <c r="D24" s="508"/>
      <c r="E24" s="509"/>
      <c r="F24" s="502">
        <v>900</v>
      </c>
      <c r="G24" s="503">
        <v>90011</v>
      </c>
      <c r="H24" s="521" t="s">
        <v>453</v>
      </c>
      <c r="I24" s="525">
        <v>500</v>
      </c>
      <c r="J24" s="295"/>
    </row>
    <row r="25" spans="2:10" ht="15.75" customHeight="1" thickBot="1">
      <c r="B25" s="876" t="s">
        <v>5</v>
      </c>
      <c r="C25" s="877"/>
      <c r="D25" s="877"/>
      <c r="E25" s="354">
        <f>SUM(E19:E22)</f>
        <v>154700</v>
      </c>
      <c r="F25" s="870" t="s">
        <v>5</v>
      </c>
      <c r="G25" s="871"/>
      <c r="H25" s="872"/>
      <c r="I25" s="510">
        <f>SUM(I19:I24)</f>
        <v>154700</v>
      </c>
      <c r="J25" s="295"/>
    </row>
    <row r="26" spans="5:9" ht="11.25">
      <c r="E26" s="295"/>
      <c r="F26" s="295"/>
      <c r="G26" s="295"/>
      <c r="H26" s="295"/>
      <c r="I26" s="295"/>
    </row>
    <row r="27" spans="5:9" ht="11.25">
      <c r="E27" s="295"/>
      <c r="F27" s="295"/>
      <c r="G27" s="295"/>
      <c r="H27" s="295"/>
      <c r="I27" s="295"/>
    </row>
  </sheetData>
  <mergeCells count="8">
    <mergeCell ref="B16:E16"/>
    <mergeCell ref="F25:H25"/>
    <mergeCell ref="B19:D19"/>
    <mergeCell ref="B9:I9"/>
    <mergeCell ref="B10:I10"/>
    <mergeCell ref="B11:I11"/>
    <mergeCell ref="B25:D25"/>
    <mergeCell ref="F16:I16"/>
  </mergeCells>
  <printOptions/>
  <pageMargins left="1.87" right="0.75" top="1.09" bottom="1" header="0.5" footer="0.5"/>
  <pageSetup horizontalDpi="300" verticalDpi="3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1"/>
  <sheetViews>
    <sheetView workbookViewId="0" topLeftCell="A1">
      <selection activeCell="C4" sqref="C4"/>
    </sheetView>
  </sheetViews>
  <sheetFormatPr defaultColWidth="9.140625" defaultRowHeight="12"/>
  <cols>
    <col min="1" max="1" width="12.8515625" style="2" customWidth="1"/>
    <col min="2" max="2" width="60.421875" style="2" customWidth="1"/>
    <col min="3" max="3" width="25.8515625" style="2" customWidth="1"/>
    <col min="4" max="4" width="9.28125" style="2" customWidth="1"/>
    <col min="5" max="5" width="12.8515625" style="2" customWidth="1"/>
    <col min="6" max="16384" width="9.28125" style="2" customWidth="1"/>
  </cols>
  <sheetData>
    <row r="1" spans="1:4" ht="12">
      <c r="A1" s="59"/>
      <c r="B1" s="1"/>
      <c r="C1" s="71" t="s">
        <v>48</v>
      </c>
      <c r="D1" s="1"/>
    </row>
    <row r="2" ht="12">
      <c r="C2" s="49" t="s">
        <v>655</v>
      </c>
    </row>
    <row r="3" ht="12">
      <c r="C3" s="24" t="s">
        <v>43</v>
      </c>
    </row>
    <row r="4" spans="2:3" ht="12.75">
      <c r="B4" s="4"/>
      <c r="C4" s="71" t="s">
        <v>656</v>
      </c>
    </row>
    <row r="5" spans="2:3" ht="12.75">
      <c r="B5" s="4"/>
      <c r="C5" s="5"/>
    </row>
    <row r="6" spans="2:3" ht="12.75">
      <c r="B6" s="4"/>
      <c r="C6" s="5"/>
    </row>
    <row r="7" spans="2:3" ht="12.75">
      <c r="B7" s="4"/>
      <c r="C7" s="5"/>
    </row>
    <row r="8" spans="2:3" ht="12.75">
      <c r="B8" s="4"/>
      <c r="C8" s="5"/>
    </row>
    <row r="9" spans="2:3" ht="12.75">
      <c r="B9" s="4"/>
      <c r="C9" s="5"/>
    </row>
    <row r="10" spans="1:4" ht="12.75">
      <c r="A10" s="733" t="s">
        <v>417</v>
      </c>
      <c r="B10" s="733"/>
      <c r="C10" s="733"/>
      <c r="D10" s="733"/>
    </row>
    <row r="11" spans="1:4" ht="12.75">
      <c r="A11" s="733" t="s">
        <v>532</v>
      </c>
      <c r="B11" s="733"/>
      <c r="C11" s="733"/>
      <c r="D11" s="733"/>
    </row>
    <row r="12" spans="1:4" ht="12.75">
      <c r="A12" s="40"/>
      <c r="B12" s="733" t="s">
        <v>418</v>
      </c>
      <c r="C12" s="733"/>
      <c r="D12" s="40"/>
    </row>
    <row r="13" spans="1:5" ht="12.75">
      <c r="A13" s="733" t="s">
        <v>533</v>
      </c>
      <c r="B13" s="733"/>
      <c r="C13" s="733"/>
      <c r="D13" s="733"/>
      <c r="E13" s="40"/>
    </row>
    <row r="14" spans="1:5" ht="12.75">
      <c r="A14" s="40"/>
      <c r="B14" s="733" t="s">
        <v>286</v>
      </c>
      <c r="C14" s="733"/>
      <c r="D14" s="40"/>
      <c r="E14" s="40"/>
    </row>
    <row r="15" spans="1:5" ht="12.75">
      <c r="A15" s="40"/>
      <c r="B15" s="40"/>
      <c r="C15" s="40"/>
      <c r="D15" s="40"/>
      <c r="E15" s="40"/>
    </row>
    <row r="17" spans="1:3" ht="12">
      <c r="A17" s="722" t="s">
        <v>45</v>
      </c>
      <c r="B17" s="720" t="s">
        <v>49</v>
      </c>
      <c r="C17" s="356" t="s">
        <v>47</v>
      </c>
    </row>
    <row r="18" spans="1:3" ht="12">
      <c r="A18" s="722"/>
      <c r="B18" s="721"/>
      <c r="C18" s="357" t="s">
        <v>136</v>
      </c>
    </row>
    <row r="19" spans="1:3" ht="12.75">
      <c r="A19" s="274"/>
      <c r="B19" s="273" t="s">
        <v>321</v>
      </c>
      <c r="C19" s="272">
        <f>SUM(C20,C32,C43,)</f>
        <v>11878855</v>
      </c>
    </row>
    <row r="20" spans="1:5" ht="12.75">
      <c r="A20" s="8"/>
      <c r="B20" s="74" t="s">
        <v>307</v>
      </c>
      <c r="C20" s="75">
        <f>SUM(C21:C30)</f>
        <v>6069000</v>
      </c>
      <c r="E20" s="10"/>
    </row>
    <row r="21" spans="1:3" ht="12.75">
      <c r="A21" s="263">
        <v>756</v>
      </c>
      <c r="B21" s="76" t="s">
        <v>50</v>
      </c>
      <c r="C21" s="77">
        <v>4595000</v>
      </c>
    </row>
    <row r="22" spans="1:3" ht="12.75">
      <c r="A22" s="263">
        <v>756</v>
      </c>
      <c r="B22" s="76" t="s">
        <v>51</v>
      </c>
      <c r="C22" s="78">
        <v>870000</v>
      </c>
    </row>
    <row r="23" spans="1:5" ht="12.75">
      <c r="A23" s="263">
        <v>756</v>
      </c>
      <c r="B23" s="76" t="s">
        <v>52</v>
      </c>
      <c r="C23" s="79">
        <v>48000</v>
      </c>
      <c r="E23" s="10"/>
    </row>
    <row r="24" spans="1:3" ht="12.75">
      <c r="A24" s="263">
        <v>756</v>
      </c>
      <c r="B24" s="80" t="s">
        <v>53</v>
      </c>
      <c r="C24" s="81">
        <v>214000</v>
      </c>
    </row>
    <row r="25" spans="1:3" ht="12.75" customHeight="1">
      <c r="A25" s="268">
        <v>756</v>
      </c>
      <c r="B25" s="80" t="s">
        <v>54</v>
      </c>
      <c r="C25" s="738">
        <v>30000</v>
      </c>
    </row>
    <row r="26" spans="1:3" ht="12.75" customHeight="1">
      <c r="A26" s="8"/>
      <c r="B26" s="82" t="s">
        <v>55</v>
      </c>
      <c r="C26" s="725"/>
    </row>
    <row r="27" spans="1:3" ht="12.75">
      <c r="A27" s="263">
        <v>756</v>
      </c>
      <c r="B27" s="80" t="s">
        <v>56</v>
      </c>
      <c r="C27" s="79">
        <v>15000</v>
      </c>
    </row>
    <row r="28" spans="1:3" ht="12.75">
      <c r="A28" s="263">
        <v>756</v>
      </c>
      <c r="B28" s="80" t="s">
        <v>196</v>
      </c>
      <c r="C28" s="81">
        <v>10000</v>
      </c>
    </row>
    <row r="29" spans="1:3" ht="12.75">
      <c r="A29" s="263">
        <v>756</v>
      </c>
      <c r="B29" s="80" t="s">
        <v>274</v>
      </c>
      <c r="C29" s="81">
        <v>2000</v>
      </c>
    </row>
    <row r="30" spans="1:3" ht="12.75">
      <c r="A30" s="263">
        <v>756</v>
      </c>
      <c r="B30" s="80" t="s">
        <v>197</v>
      </c>
      <c r="C30" s="81">
        <v>285000</v>
      </c>
    </row>
    <row r="31" spans="1:3" ht="12.75">
      <c r="A31" s="268"/>
      <c r="B31" s="65"/>
      <c r="C31" s="81"/>
    </row>
    <row r="32" spans="1:3" ht="12.75">
      <c r="A32" s="8"/>
      <c r="B32" s="65" t="s">
        <v>308</v>
      </c>
      <c r="C32" s="83">
        <f>SUM(C33:C37)</f>
        <v>953000</v>
      </c>
    </row>
    <row r="33" spans="1:3" ht="12.75">
      <c r="A33" s="263">
        <v>756</v>
      </c>
      <c r="B33" s="84" t="s">
        <v>57</v>
      </c>
      <c r="C33" s="81">
        <v>300000</v>
      </c>
    </row>
    <row r="34" spans="1:3" ht="12.75">
      <c r="A34" s="263">
        <v>756</v>
      </c>
      <c r="B34" s="84" t="s">
        <v>285</v>
      </c>
      <c r="C34" s="81">
        <v>153000</v>
      </c>
    </row>
    <row r="35" spans="1:3" ht="12.75">
      <c r="A35" s="263">
        <v>710</v>
      </c>
      <c r="B35" s="80" t="s">
        <v>58</v>
      </c>
      <c r="C35" s="81">
        <v>80000</v>
      </c>
    </row>
    <row r="36" spans="1:3" ht="12.75">
      <c r="A36" s="263">
        <v>700</v>
      </c>
      <c r="B36" s="84" t="s">
        <v>262</v>
      </c>
      <c r="C36" s="81">
        <v>160000</v>
      </c>
    </row>
    <row r="37" spans="1:3" ht="12.75">
      <c r="A37" s="263"/>
      <c r="B37" s="85" t="s">
        <v>534</v>
      </c>
      <c r="C37" s="81">
        <f>SUM(C38:C41)</f>
        <v>260000</v>
      </c>
    </row>
    <row r="38" spans="1:3" ht="12.75">
      <c r="A38" s="263">
        <v>756</v>
      </c>
      <c r="B38" s="206" t="s">
        <v>535</v>
      </c>
      <c r="C38" s="223">
        <v>20000</v>
      </c>
    </row>
    <row r="39" spans="1:3" ht="12.75">
      <c r="A39" s="263">
        <v>756</v>
      </c>
      <c r="B39" s="206" t="s">
        <v>68</v>
      </c>
      <c r="C39" s="223">
        <v>220000</v>
      </c>
    </row>
    <row r="40" spans="1:3" ht="12.75">
      <c r="A40" s="263">
        <v>756</v>
      </c>
      <c r="B40" s="221" t="s">
        <v>222</v>
      </c>
      <c r="C40" s="223">
        <v>10000</v>
      </c>
    </row>
    <row r="41" spans="1:4" ht="12.75">
      <c r="A41" s="263">
        <v>756</v>
      </c>
      <c r="B41" s="221" t="s">
        <v>415</v>
      </c>
      <c r="C41" s="258">
        <v>10000</v>
      </c>
      <c r="D41" s="3"/>
    </row>
    <row r="42" spans="1:4" ht="12.75">
      <c r="A42" s="263"/>
      <c r="B42" s="145"/>
      <c r="C42" s="60"/>
      <c r="D42" s="3"/>
    </row>
    <row r="43" spans="1:3" ht="12">
      <c r="A43" s="263">
        <v>756</v>
      </c>
      <c r="B43" s="102" t="s">
        <v>309</v>
      </c>
      <c r="C43" s="736">
        <f>SUM(C45:C46)</f>
        <v>4856855</v>
      </c>
    </row>
    <row r="44" spans="1:3" ht="12">
      <c r="A44" s="263"/>
      <c r="B44" s="103" t="s">
        <v>61</v>
      </c>
      <c r="C44" s="737"/>
    </row>
    <row r="45" spans="1:3" ht="12.75">
      <c r="A45" s="263"/>
      <c r="B45" s="101" t="s">
        <v>62</v>
      </c>
      <c r="C45" s="60">
        <v>4695000</v>
      </c>
    </row>
    <row r="46" spans="1:3" ht="12.75">
      <c r="A46" s="263"/>
      <c r="B46" s="101" t="s">
        <v>63</v>
      </c>
      <c r="C46" s="60">
        <v>161855</v>
      </c>
    </row>
    <row r="47" spans="1:3" ht="12.75">
      <c r="A47" s="263"/>
      <c r="B47" s="101"/>
      <c r="C47" s="60"/>
    </row>
    <row r="48" spans="1:3" ht="12.75">
      <c r="A48" s="266" t="s">
        <v>420</v>
      </c>
      <c r="B48" s="102" t="s">
        <v>310</v>
      </c>
      <c r="C48" s="46">
        <v>308000</v>
      </c>
    </row>
    <row r="49" spans="1:3" ht="12.75">
      <c r="A49" s="265"/>
      <c r="B49" s="101"/>
      <c r="C49" s="61"/>
    </row>
    <row r="50" spans="1:3" ht="12.75">
      <c r="A50" s="263">
        <v>700</v>
      </c>
      <c r="B50" s="107" t="s">
        <v>312</v>
      </c>
      <c r="C50" s="46">
        <v>7093000</v>
      </c>
    </row>
    <row r="51" spans="1:3" ht="12.75">
      <c r="A51" s="263"/>
      <c r="B51" s="101"/>
      <c r="C51" s="61"/>
    </row>
    <row r="52" spans="1:3" ht="12.75" customHeight="1">
      <c r="A52" s="263">
        <v>750</v>
      </c>
      <c r="B52" s="108" t="s">
        <v>311</v>
      </c>
      <c r="C52" s="736">
        <v>1000</v>
      </c>
    </row>
    <row r="53" spans="1:3" ht="12.75" customHeight="1">
      <c r="A53" s="263"/>
      <c r="B53" s="109" t="s">
        <v>69</v>
      </c>
      <c r="C53" s="737"/>
    </row>
    <row r="54" spans="1:3" ht="12.75">
      <c r="A54" s="263"/>
      <c r="B54" s="110"/>
      <c r="C54" s="41"/>
    </row>
    <row r="55" spans="1:3" ht="12.75" customHeight="1">
      <c r="A55" s="263">
        <v>756</v>
      </c>
      <c r="B55" s="108" t="s">
        <v>313</v>
      </c>
      <c r="C55" s="736">
        <v>140000</v>
      </c>
    </row>
    <row r="56" spans="1:3" ht="12.75" customHeight="1">
      <c r="A56" s="263"/>
      <c r="B56" s="109" t="s">
        <v>227</v>
      </c>
      <c r="C56" s="737"/>
    </row>
    <row r="57" spans="1:3" ht="12.75">
      <c r="A57" s="263"/>
      <c r="B57" s="102"/>
      <c r="C57" s="112"/>
    </row>
    <row r="58" spans="1:3" ht="12">
      <c r="A58" s="263">
        <v>754</v>
      </c>
      <c r="B58" s="108" t="s">
        <v>314</v>
      </c>
      <c r="C58" s="736">
        <v>10000</v>
      </c>
    </row>
    <row r="59" spans="1:3" ht="12">
      <c r="A59" s="263"/>
      <c r="B59" s="103" t="s">
        <v>70</v>
      </c>
      <c r="C59" s="724"/>
    </row>
    <row r="60" spans="1:3" ht="12.75">
      <c r="A60" s="263"/>
      <c r="B60" s="107"/>
      <c r="C60" s="61"/>
    </row>
    <row r="61" spans="1:3" ht="12.75" customHeight="1">
      <c r="A61" s="263">
        <v>851</v>
      </c>
      <c r="B61" s="111" t="s">
        <v>315</v>
      </c>
      <c r="C61" s="711">
        <v>402420</v>
      </c>
    </row>
    <row r="62" spans="1:3" ht="12.75" customHeight="1">
      <c r="A62" s="263"/>
      <c r="B62" s="111" t="s">
        <v>128</v>
      </c>
      <c r="C62" s="711"/>
    </row>
    <row r="63" spans="1:3" ht="12.75" customHeight="1">
      <c r="A63" s="263"/>
      <c r="B63" s="111" t="s">
        <v>284</v>
      </c>
      <c r="C63" s="711"/>
    </row>
    <row r="64" spans="1:3" ht="12.75">
      <c r="A64" s="263"/>
      <c r="B64" s="109"/>
      <c r="C64" s="44"/>
    </row>
    <row r="65" spans="1:3" ht="12.75">
      <c r="A65" s="266" t="s">
        <v>419</v>
      </c>
      <c r="B65" s="109" t="s">
        <v>316</v>
      </c>
      <c r="C65" s="220">
        <v>56000</v>
      </c>
    </row>
    <row r="66" spans="1:3" ht="12.75">
      <c r="A66" s="263"/>
      <c r="B66" s="109"/>
      <c r="C66" s="44"/>
    </row>
    <row r="67" spans="1:3" ht="12.75">
      <c r="A67" s="263">
        <v>758</v>
      </c>
      <c r="B67" s="217" t="s">
        <v>317</v>
      </c>
      <c r="C67" s="272">
        <v>12274873</v>
      </c>
    </row>
    <row r="68" spans="1:3" ht="12.75">
      <c r="A68" s="263"/>
      <c r="B68" s="114"/>
      <c r="C68" s="115"/>
    </row>
    <row r="69" spans="1:3" ht="12.75" hidden="1">
      <c r="A69" s="263"/>
      <c r="B69" s="106" t="s">
        <v>64</v>
      </c>
      <c r="C69" s="116"/>
    </row>
    <row r="70" spans="1:3" ht="12" hidden="1">
      <c r="A70" s="263"/>
      <c r="B70" s="102" t="s">
        <v>65</v>
      </c>
      <c r="C70" s="736"/>
    </row>
    <row r="71" spans="1:3" ht="12" hidden="1">
      <c r="A71" s="263"/>
      <c r="B71" s="104" t="s">
        <v>66</v>
      </c>
      <c r="C71" s="723"/>
    </row>
    <row r="72" spans="1:3" ht="12" hidden="1">
      <c r="A72" s="263"/>
      <c r="B72" s="103" t="s">
        <v>67</v>
      </c>
      <c r="C72" s="724"/>
    </row>
    <row r="73" spans="1:3" ht="12.75" hidden="1">
      <c r="A73" s="263"/>
      <c r="B73" s="103"/>
      <c r="C73" s="44"/>
    </row>
    <row r="74" spans="1:3" ht="12" hidden="1">
      <c r="A74" s="263"/>
      <c r="B74" s="104" t="s">
        <v>219</v>
      </c>
      <c r="C74" s="736"/>
    </row>
    <row r="75" spans="1:4" ht="12" hidden="1">
      <c r="A75" s="263"/>
      <c r="B75" s="111" t="s">
        <v>261</v>
      </c>
      <c r="C75" s="737"/>
      <c r="D75" s="3"/>
    </row>
    <row r="76" spans="1:4" ht="12.75" hidden="1">
      <c r="A76" s="263"/>
      <c r="B76" s="107"/>
      <c r="C76" s="220"/>
      <c r="D76" s="3"/>
    </row>
    <row r="77" spans="1:3" ht="12">
      <c r="A77" s="266" t="s">
        <v>536</v>
      </c>
      <c r="B77" s="102" t="s">
        <v>318</v>
      </c>
      <c r="C77" s="736">
        <v>7098800</v>
      </c>
    </row>
    <row r="78" spans="1:3" ht="12">
      <c r="A78" s="265"/>
      <c r="B78" s="104" t="s">
        <v>319</v>
      </c>
      <c r="C78" s="723"/>
    </row>
    <row r="79" spans="1:3" ht="12">
      <c r="A79" s="263"/>
      <c r="B79" s="104" t="s">
        <v>320</v>
      </c>
      <c r="C79" s="723"/>
    </row>
    <row r="80" spans="1:3" ht="12.75">
      <c r="A80" s="263"/>
      <c r="B80" s="103"/>
      <c r="C80" s="44"/>
    </row>
    <row r="81" spans="1:5" ht="12.75">
      <c r="A81" s="263"/>
      <c r="B81" s="113" t="s">
        <v>71</v>
      </c>
      <c r="C81" s="23">
        <f>C19+C48+C50+C52+C55+C58+C61+C65+C67+C77</f>
        <v>39262948</v>
      </c>
      <c r="E81" s="10"/>
    </row>
    <row r="82" spans="2:3" ht="12.75">
      <c r="B82" s="51"/>
      <c r="C82" s="105"/>
    </row>
    <row r="83" spans="2:3" ht="12.75">
      <c r="B83" s="51"/>
      <c r="C83" s="105"/>
    </row>
    <row r="84" spans="2:3" ht="12.75">
      <c r="B84" s="51"/>
      <c r="C84" s="264"/>
    </row>
    <row r="85" spans="2:5" ht="12.75">
      <c r="B85" s="51"/>
      <c r="C85" s="105"/>
      <c r="E85" s="10"/>
    </row>
    <row r="86" spans="2:3" ht="12.75">
      <c r="B86" s="51"/>
      <c r="C86" s="264"/>
    </row>
    <row r="87" spans="2:3" ht="12.75">
      <c r="B87" s="51"/>
      <c r="C87" s="105"/>
    </row>
    <row r="88" spans="2:3" ht="12.75">
      <c r="B88" s="51"/>
      <c r="C88" s="105"/>
    </row>
    <row r="89" spans="2:3" ht="12.75">
      <c r="B89" s="51"/>
      <c r="C89" s="105"/>
    </row>
    <row r="90" spans="2:3" ht="12.75">
      <c r="B90" s="51"/>
      <c r="C90" s="105"/>
    </row>
    <row r="91" spans="2:3" ht="12.75">
      <c r="B91" s="51"/>
      <c r="C91" s="105"/>
    </row>
    <row r="92" spans="2:3" ht="12.75">
      <c r="B92" s="51"/>
      <c r="C92" s="105"/>
    </row>
    <row r="93" spans="2:3" ht="12.75">
      <c r="B93" s="51"/>
      <c r="C93" s="105"/>
    </row>
    <row r="94" spans="2:3" ht="12.75">
      <c r="B94" s="51"/>
      <c r="C94" s="105"/>
    </row>
    <row r="95" spans="2:3" ht="12.75">
      <c r="B95" s="51"/>
      <c r="C95" s="105"/>
    </row>
    <row r="96" spans="2:3" ht="12.75">
      <c r="B96" s="51"/>
      <c r="C96" s="105"/>
    </row>
    <row r="97" spans="2:3" ht="12.75">
      <c r="B97" s="51"/>
      <c r="C97" s="105"/>
    </row>
    <row r="98" spans="2:3" ht="12.75">
      <c r="B98" s="51"/>
      <c r="C98" s="105"/>
    </row>
    <row r="99" spans="2:3" ht="12.75">
      <c r="B99" s="51"/>
      <c r="C99" s="105"/>
    </row>
    <row r="100" spans="2:3" ht="12.75">
      <c r="B100" s="51"/>
      <c r="C100" s="105"/>
    </row>
    <row r="101" spans="2:3" ht="12.75">
      <c r="B101" s="51"/>
      <c r="C101" s="105"/>
    </row>
    <row r="102" spans="2:3" ht="12.75">
      <c r="B102" s="51"/>
      <c r="C102" s="105"/>
    </row>
    <row r="103" spans="2:3" ht="11.25">
      <c r="B103" s="3"/>
      <c r="C103" s="3"/>
    </row>
    <row r="104" spans="2:3" ht="11.25">
      <c r="B104" s="3"/>
      <c r="C104" s="3"/>
    </row>
    <row r="105" spans="2:3" ht="11.25">
      <c r="B105" s="3"/>
      <c r="C105" s="3"/>
    </row>
    <row r="106" spans="2:3" ht="11.25">
      <c r="B106" s="3"/>
      <c r="C106" s="3"/>
    </row>
    <row r="107" spans="2:3" ht="11.25">
      <c r="B107" s="3"/>
      <c r="C107" s="3"/>
    </row>
    <row r="108" spans="2:3" ht="11.25">
      <c r="B108" s="3"/>
      <c r="C108" s="3"/>
    </row>
    <row r="109" spans="2:3" ht="11.25">
      <c r="B109" s="3"/>
      <c r="C109" s="3"/>
    </row>
    <row r="110" spans="2:3" ht="11.25">
      <c r="B110" s="3"/>
      <c r="C110" s="3"/>
    </row>
    <row r="111" spans="2:3" ht="11.25">
      <c r="B111" s="3"/>
      <c r="C111" s="3"/>
    </row>
    <row r="112" spans="2:3" ht="11.25">
      <c r="B112" s="3"/>
      <c r="C112" s="3"/>
    </row>
    <row r="113" spans="2:3" ht="11.25">
      <c r="B113" s="3"/>
      <c r="C113" s="3"/>
    </row>
    <row r="114" spans="2:3" ht="11.25">
      <c r="B114" s="3"/>
      <c r="C114" s="3"/>
    </row>
    <row r="115" spans="2:3" ht="11.25">
      <c r="B115" s="3"/>
      <c r="C115" s="3"/>
    </row>
    <row r="116" spans="2:3" ht="11.25">
      <c r="B116" s="3"/>
      <c r="C116" s="3"/>
    </row>
    <row r="117" spans="2:3" ht="11.25">
      <c r="B117" s="3"/>
      <c r="C117" s="3"/>
    </row>
    <row r="118" spans="2:3" ht="11.25">
      <c r="B118" s="3"/>
      <c r="C118" s="3"/>
    </row>
    <row r="119" spans="2:3" ht="11.25">
      <c r="B119" s="3"/>
      <c r="C119" s="3"/>
    </row>
    <row r="120" spans="2:3" ht="11.25">
      <c r="B120" s="3"/>
      <c r="C120" s="3"/>
    </row>
    <row r="121" spans="2:3" ht="11.25">
      <c r="B121" s="3"/>
      <c r="C121" s="3"/>
    </row>
    <row r="122" spans="2:3" ht="11.25">
      <c r="B122" s="3"/>
      <c r="C122" s="3"/>
    </row>
    <row r="123" spans="2:3" ht="11.25">
      <c r="B123" s="3"/>
      <c r="C123" s="3"/>
    </row>
    <row r="124" spans="2:3" ht="11.25">
      <c r="B124" s="3"/>
      <c r="C124" s="3"/>
    </row>
    <row r="125" spans="2:3" ht="11.25">
      <c r="B125" s="3"/>
      <c r="C125" s="3"/>
    </row>
    <row r="126" spans="2:3" ht="11.25">
      <c r="B126" s="3"/>
      <c r="C126" s="3"/>
    </row>
    <row r="127" spans="2:3" ht="11.25">
      <c r="B127" s="3"/>
      <c r="C127" s="3"/>
    </row>
    <row r="128" spans="2:3" ht="11.25">
      <c r="B128" s="3"/>
      <c r="C128" s="3"/>
    </row>
    <row r="129" spans="2:3" ht="11.25">
      <c r="B129" s="3"/>
      <c r="C129" s="3"/>
    </row>
    <row r="130" spans="2:3" ht="11.25">
      <c r="B130" s="3"/>
      <c r="C130" s="3"/>
    </row>
    <row r="131" spans="2:3" ht="11.25">
      <c r="B131" s="3"/>
      <c r="C131" s="3"/>
    </row>
    <row r="132" spans="2:3" ht="11.25">
      <c r="B132" s="3"/>
      <c r="C132" s="3"/>
    </row>
    <row r="133" spans="2:3" ht="11.25">
      <c r="B133" s="3"/>
      <c r="C133" s="3"/>
    </row>
    <row r="134" spans="2:3" ht="11.25">
      <c r="B134" s="3"/>
      <c r="C134" s="3"/>
    </row>
    <row r="135" spans="2:3" ht="11.25">
      <c r="B135" s="3"/>
      <c r="C135" s="3"/>
    </row>
    <row r="136" spans="2:3" ht="11.25">
      <c r="B136" s="3"/>
      <c r="C136" s="3"/>
    </row>
    <row r="137" spans="2:3" ht="11.25">
      <c r="B137" s="3"/>
      <c r="C137" s="3"/>
    </row>
    <row r="138" spans="2:3" ht="11.25">
      <c r="B138" s="3"/>
      <c r="C138" s="3"/>
    </row>
    <row r="139" spans="2:3" ht="11.25">
      <c r="B139" s="3"/>
      <c r="C139" s="3"/>
    </row>
    <row r="140" spans="2:3" ht="11.25">
      <c r="B140" s="3"/>
      <c r="C140" s="3"/>
    </row>
    <row r="141" spans="2:3" ht="11.25">
      <c r="B141" s="3"/>
      <c r="C141" s="3"/>
    </row>
    <row r="142" spans="2:3" ht="11.25">
      <c r="B142" s="3"/>
      <c r="C142" s="3"/>
    </row>
    <row r="143" spans="2:3" ht="11.25">
      <c r="B143" s="3"/>
      <c r="C143" s="3"/>
    </row>
    <row r="144" spans="2:3" ht="11.25">
      <c r="B144" s="3"/>
      <c r="C144" s="3"/>
    </row>
    <row r="145" spans="2:3" ht="11.25">
      <c r="B145" s="3"/>
      <c r="C145" s="3"/>
    </row>
    <row r="146" spans="2:3" ht="11.25">
      <c r="B146" s="3"/>
      <c r="C146" s="3"/>
    </row>
    <row r="147" spans="2:3" ht="11.25">
      <c r="B147" s="3"/>
      <c r="C147" s="3"/>
    </row>
    <row r="148" spans="2:3" ht="11.25">
      <c r="B148" s="3"/>
      <c r="C148" s="3"/>
    </row>
    <row r="149" spans="2:3" ht="11.25">
      <c r="B149" s="3"/>
      <c r="C149" s="3"/>
    </row>
    <row r="150" spans="2:3" ht="11.25">
      <c r="B150" s="3"/>
      <c r="C150" s="3"/>
    </row>
    <row r="151" spans="2:3" ht="11.25">
      <c r="B151" s="3"/>
      <c r="C151" s="3"/>
    </row>
    <row r="152" spans="2:3" ht="11.25">
      <c r="B152" s="3"/>
      <c r="C152" s="3"/>
    </row>
    <row r="153" spans="2:3" ht="11.25">
      <c r="B153" s="3"/>
      <c r="C153" s="3"/>
    </row>
    <row r="154" spans="2:3" ht="11.25">
      <c r="B154" s="3"/>
      <c r="C154" s="3"/>
    </row>
    <row r="155" spans="2:3" ht="11.25">
      <c r="B155" s="3"/>
      <c r="C155" s="3"/>
    </row>
    <row r="156" spans="2:3" ht="11.25">
      <c r="B156" s="3"/>
      <c r="C156" s="3"/>
    </row>
    <row r="157" spans="2:3" ht="11.25">
      <c r="B157" s="3"/>
      <c r="C157" s="3"/>
    </row>
    <row r="158" spans="2:3" ht="11.25">
      <c r="B158" s="3"/>
      <c r="C158" s="3"/>
    </row>
    <row r="159" spans="2:3" ht="11.25">
      <c r="B159" s="3"/>
      <c r="C159" s="3"/>
    </row>
    <row r="160" spans="2:3" ht="11.25">
      <c r="B160" s="3"/>
      <c r="C160" s="3"/>
    </row>
    <row r="161" spans="2:3" ht="11.25">
      <c r="B161" s="3"/>
      <c r="C161" s="3"/>
    </row>
    <row r="162" spans="2:3" ht="11.25">
      <c r="B162" s="3"/>
      <c r="C162" s="3"/>
    </row>
    <row r="163" spans="2:3" ht="11.25">
      <c r="B163" s="3"/>
      <c r="C163" s="3"/>
    </row>
    <row r="164" spans="2:3" ht="11.25">
      <c r="B164" s="3"/>
      <c r="C164" s="3"/>
    </row>
    <row r="165" spans="2:3" ht="11.25">
      <c r="B165" s="3"/>
      <c r="C165" s="3"/>
    </row>
    <row r="166" spans="2:3" ht="11.25">
      <c r="B166" s="3"/>
      <c r="C166" s="3"/>
    </row>
    <row r="167" spans="2:3" ht="11.25">
      <c r="B167" s="3"/>
      <c r="C167" s="3"/>
    </row>
    <row r="168" spans="2:3" ht="11.25">
      <c r="B168" s="3"/>
      <c r="C168" s="3"/>
    </row>
    <row r="169" spans="2:3" ht="11.25">
      <c r="B169" s="3"/>
      <c r="C169" s="3"/>
    </row>
    <row r="170" spans="2:3" ht="11.25">
      <c r="B170" s="3"/>
      <c r="C170" s="3"/>
    </row>
    <row r="171" spans="2:3" ht="11.25">
      <c r="B171" s="3"/>
      <c r="C171" s="3"/>
    </row>
    <row r="172" spans="2:3" ht="11.25">
      <c r="B172" s="3"/>
      <c r="C172" s="3"/>
    </row>
    <row r="173" spans="2:3" ht="11.25">
      <c r="B173" s="3"/>
      <c r="C173" s="3"/>
    </row>
    <row r="174" spans="2:3" ht="11.25">
      <c r="B174" s="3"/>
      <c r="C174" s="3"/>
    </row>
    <row r="175" spans="2:3" ht="11.25">
      <c r="B175" s="3"/>
      <c r="C175" s="3"/>
    </row>
    <row r="176" spans="2:3" ht="11.25">
      <c r="B176" s="3"/>
      <c r="C176" s="3"/>
    </row>
    <row r="177" spans="2:3" ht="11.25">
      <c r="B177" s="3"/>
      <c r="C177" s="3"/>
    </row>
    <row r="178" spans="2:3" ht="11.25">
      <c r="B178" s="3"/>
      <c r="C178" s="3"/>
    </row>
    <row r="179" spans="2:3" ht="11.25">
      <c r="B179" s="3"/>
      <c r="C179" s="3"/>
    </row>
    <row r="180" spans="2:3" ht="11.25">
      <c r="B180" s="3"/>
      <c r="C180" s="3"/>
    </row>
    <row r="181" spans="2:3" ht="11.25">
      <c r="B181" s="3"/>
      <c r="C181" s="3"/>
    </row>
    <row r="182" spans="2:3" ht="11.25">
      <c r="B182" s="3"/>
      <c r="C182" s="3"/>
    </row>
    <row r="183" spans="2:3" ht="11.25">
      <c r="B183" s="3"/>
      <c r="C183" s="3"/>
    </row>
    <row r="184" spans="2:3" ht="11.25">
      <c r="B184" s="3"/>
      <c r="C184" s="3"/>
    </row>
    <row r="185" spans="2:3" ht="11.25">
      <c r="B185" s="3"/>
      <c r="C185" s="3"/>
    </row>
    <row r="186" spans="2:3" ht="11.25">
      <c r="B186" s="3"/>
      <c r="C186" s="3"/>
    </row>
    <row r="187" spans="2:3" ht="11.25">
      <c r="B187" s="3"/>
      <c r="C187" s="3"/>
    </row>
    <row r="188" spans="2:3" ht="11.25">
      <c r="B188" s="3"/>
      <c r="C188" s="3"/>
    </row>
    <row r="189" spans="2:3" ht="11.25">
      <c r="B189" s="3"/>
      <c r="C189" s="3"/>
    </row>
    <row r="190" spans="2:3" ht="11.25">
      <c r="B190" s="3"/>
      <c r="C190" s="3"/>
    </row>
    <row r="191" spans="2:3" ht="11.25">
      <c r="B191" s="3"/>
      <c r="C191" s="3"/>
    </row>
    <row r="192" spans="2:3" ht="11.25">
      <c r="B192" s="3"/>
      <c r="C192" s="3"/>
    </row>
    <row r="193" spans="2:3" ht="11.25">
      <c r="B193" s="3"/>
      <c r="C193" s="3"/>
    </row>
    <row r="194" spans="2:3" ht="11.25">
      <c r="B194" s="3"/>
      <c r="C194" s="3"/>
    </row>
    <row r="195" spans="2:3" ht="11.25">
      <c r="B195" s="3"/>
      <c r="C195" s="3"/>
    </row>
    <row r="196" spans="2:3" ht="11.25">
      <c r="B196" s="3"/>
      <c r="C196" s="3"/>
    </row>
    <row r="197" spans="2:3" ht="11.25">
      <c r="B197" s="3"/>
      <c r="C197" s="3"/>
    </row>
    <row r="198" spans="2:3" ht="11.25">
      <c r="B198" s="3"/>
      <c r="C198" s="3"/>
    </row>
    <row r="199" spans="2:3" ht="11.25">
      <c r="B199" s="3"/>
      <c r="C199" s="3"/>
    </row>
    <row r="200" spans="2:3" ht="11.25">
      <c r="B200" s="3"/>
      <c r="C200" s="3"/>
    </row>
    <row r="201" spans="2:3" ht="11.25">
      <c r="B201" s="3"/>
      <c r="C201" s="3"/>
    </row>
    <row r="202" spans="2:3" ht="11.25">
      <c r="B202" s="3"/>
      <c r="C202" s="3"/>
    </row>
    <row r="203" spans="2:3" ht="11.25">
      <c r="B203" s="3"/>
      <c r="C203" s="3"/>
    </row>
    <row r="204" spans="2:3" ht="11.25">
      <c r="B204" s="3"/>
      <c r="C204" s="3"/>
    </row>
    <row r="205" spans="2:3" ht="11.25">
      <c r="B205" s="3"/>
      <c r="C205" s="3"/>
    </row>
    <row r="206" spans="2:3" ht="11.25">
      <c r="B206" s="3"/>
      <c r="C206" s="3"/>
    </row>
    <row r="207" spans="2:3" ht="11.25">
      <c r="B207" s="3"/>
      <c r="C207" s="3"/>
    </row>
    <row r="208" spans="2:3" ht="11.25">
      <c r="B208" s="3"/>
      <c r="C208" s="3"/>
    </row>
    <row r="209" spans="2:3" ht="11.25">
      <c r="B209" s="3"/>
      <c r="C209" s="3"/>
    </row>
    <row r="210" spans="2:3" ht="11.25">
      <c r="B210" s="3"/>
      <c r="C210" s="3"/>
    </row>
    <row r="211" spans="2:3" ht="11.25">
      <c r="B211" s="3"/>
      <c r="C211" s="3"/>
    </row>
    <row r="212" spans="2:3" ht="11.25">
      <c r="B212" s="3"/>
      <c r="C212" s="3"/>
    </row>
    <row r="213" spans="2:3" ht="11.25">
      <c r="B213" s="3"/>
      <c r="C213" s="3"/>
    </row>
    <row r="214" spans="2:3" ht="11.25">
      <c r="B214" s="3"/>
      <c r="C214" s="3"/>
    </row>
    <row r="215" spans="2:3" ht="11.25">
      <c r="B215" s="3"/>
      <c r="C215" s="3"/>
    </row>
    <row r="216" spans="2:3" ht="11.25">
      <c r="B216" s="3"/>
      <c r="C216" s="3"/>
    </row>
    <row r="217" spans="2:3" ht="11.25">
      <c r="B217" s="3"/>
      <c r="C217" s="3"/>
    </row>
    <row r="218" spans="2:3" ht="11.25">
      <c r="B218" s="3"/>
      <c r="C218" s="3"/>
    </row>
    <row r="219" spans="2:3" ht="11.25">
      <c r="B219" s="3"/>
      <c r="C219" s="3"/>
    </row>
    <row r="220" spans="2:3" ht="11.25">
      <c r="B220" s="3"/>
      <c r="C220" s="3"/>
    </row>
    <row r="221" spans="2:3" ht="11.25">
      <c r="B221" s="3"/>
      <c r="C221" s="3"/>
    </row>
    <row r="222" spans="2:3" ht="11.25">
      <c r="B222" s="3"/>
      <c r="C222" s="3"/>
    </row>
    <row r="223" spans="2:3" ht="11.25">
      <c r="B223" s="3"/>
      <c r="C223" s="3"/>
    </row>
    <row r="224" spans="2:3" ht="11.25">
      <c r="B224" s="3"/>
      <c r="C224" s="3"/>
    </row>
    <row r="225" spans="2:3" ht="11.25">
      <c r="B225" s="3"/>
      <c r="C225" s="3"/>
    </row>
    <row r="226" spans="2:3" ht="11.25">
      <c r="B226" s="3"/>
      <c r="C226" s="3"/>
    </row>
    <row r="227" spans="2:3" ht="11.25">
      <c r="B227" s="3"/>
      <c r="C227" s="3"/>
    </row>
    <row r="228" spans="2:3" ht="11.25">
      <c r="B228" s="3"/>
      <c r="C228" s="3"/>
    </row>
    <row r="229" spans="2:3" ht="11.25">
      <c r="B229" s="3"/>
      <c r="C229" s="3"/>
    </row>
    <row r="230" spans="2:3" ht="11.25">
      <c r="B230" s="3"/>
      <c r="C230" s="3"/>
    </row>
    <row r="231" spans="2:3" ht="11.25">
      <c r="B231" s="3"/>
      <c r="C231" s="3"/>
    </row>
    <row r="232" spans="2:3" ht="11.25">
      <c r="B232" s="3"/>
      <c r="C232" s="3"/>
    </row>
    <row r="233" spans="2:3" ht="11.25">
      <c r="B233" s="3"/>
      <c r="C233" s="3"/>
    </row>
    <row r="234" spans="2:3" ht="11.25">
      <c r="B234" s="3"/>
      <c r="C234" s="3"/>
    </row>
    <row r="235" spans="2:3" ht="11.25">
      <c r="B235" s="3"/>
      <c r="C235" s="3"/>
    </row>
    <row r="236" spans="2:3" ht="11.25">
      <c r="B236" s="3"/>
      <c r="C236" s="3"/>
    </row>
    <row r="237" spans="2:3" ht="11.25">
      <c r="B237" s="3"/>
      <c r="C237" s="3"/>
    </row>
    <row r="238" spans="2:3" ht="11.25">
      <c r="B238" s="3"/>
      <c r="C238" s="3"/>
    </row>
    <row r="239" spans="2:3" ht="11.25">
      <c r="B239" s="3"/>
      <c r="C239" s="3"/>
    </row>
    <row r="240" spans="2:3" ht="11.25">
      <c r="B240" s="3"/>
      <c r="C240" s="3"/>
    </row>
    <row r="241" spans="2:3" ht="11.25">
      <c r="B241" s="3"/>
      <c r="C241" s="3"/>
    </row>
    <row r="242" spans="2:3" ht="11.25">
      <c r="B242" s="3"/>
      <c r="C242" s="3"/>
    </row>
    <row r="243" spans="2:3" ht="11.25">
      <c r="B243" s="3"/>
      <c r="C243" s="3"/>
    </row>
    <row r="244" spans="2:3" ht="11.25">
      <c r="B244" s="3"/>
      <c r="C244" s="3"/>
    </row>
    <row r="245" spans="2:3" ht="11.25">
      <c r="B245" s="3"/>
      <c r="C245" s="3"/>
    </row>
    <row r="246" spans="2:3" ht="11.25">
      <c r="B246" s="3"/>
      <c r="C246" s="3"/>
    </row>
    <row r="247" spans="2:3" ht="11.25">
      <c r="B247" s="3"/>
      <c r="C247" s="3"/>
    </row>
    <row r="248" spans="2:3" ht="11.25">
      <c r="B248" s="3"/>
      <c r="C248" s="3"/>
    </row>
    <row r="249" spans="2:3" ht="11.25">
      <c r="B249" s="3"/>
      <c r="C249" s="3"/>
    </row>
    <row r="250" spans="2:3" ht="11.25">
      <c r="B250" s="3"/>
      <c r="C250" s="3"/>
    </row>
    <row r="251" spans="2:3" ht="11.25">
      <c r="B251" s="3"/>
      <c r="C251" s="3"/>
    </row>
    <row r="252" spans="2:3" ht="11.25">
      <c r="B252" s="3"/>
      <c r="C252" s="3"/>
    </row>
    <row r="253" spans="2:3" ht="11.25">
      <c r="B253" s="3"/>
      <c r="C253" s="3"/>
    </row>
    <row r="254" spans="2:3" ht="11.25">
      <c r="B254" s="3"/>
      <c r="C254" s="3"/>
    </row>
    <row r="255" spans="2:3" ht="11.25">
      <c r="B255" s="3"/>
      <c r="C255" s="3"/>
    </row>
    <row r="256" spans="2:3" ht="11.25">
      <c r="B256" s="3"/>
      <c r="C256" s="3"/>
    </row>
    <row r="257" spans="2:3" ht="11.25">
      <c r="B257" s="3"/>
      <c r="C257" s="3"/>
    </row>
    <row r="258" spans="2:3" ht="11.25">
      <c r="B258" s="3"/>
      <c r="C258" s="3"/>
    </row>
    <row r="259" spans="2:3" ht="11.25">
      <c r="B259" s="3"/>
      <c r="C259" s="3"/>
    </row>
    <row r="260" spans="2:3" ht="11.25">
      <c r="B260" s="3"/>
      <c r="C260" s="3"/>
    </row>
    <row r="261" spans="2:3" ht="11.25">
      <c r="B261" s="3"/>
      <c r="C261" s="3"/>
    </row>
    <row r="262" spans="2:3" ht="11.25">
      <c r="B262" s="3"/>
      <c r="C262" s="3"/>
    </row>
    <row r="263" spans="2:3" ht="11.25">
      <c r="B263" s="3"/>
      <c r="C263" s="3"/>
    </row>
    <row r="264" spans="2:3" ht="11.25">
      <c r="B264" s="3"/>
      <c r="C264" s="3"/>
    </row>
    <row r="265" spans="2:3" ht="11.25">
      <c r="B265" s="3"/>
      <c r="C265" s="3"/>
    </row>
    <row r="266" spans="2:3" ht="11.25">
      <c r="B266" s="3"/>
      <c r="C266" s="3"/>
    </row>
    <row r="267" spans="2:3" ht="11.25">
      <c r="B267" s="3"/>
      <c r="C267" s="3"/>
    </row>
    <row r="268" spans="2:3" ht="11.25">
      <c r="B268" s="3"/>
      <c r="C268" s="3"/>
    </row>
    <row r="269" spans="2:3" ht="11.25">
      <c r="B269" s="3"/>
      <c r="C269" s="3"/>
    </row>
    <row r="270" spans="2:3" ht="11.25">
      <c r="B270" s="3"/>
      <c r="C270" s="3"/>
    </row>
    <row r="271" spans="2:3" ht="11.25">
      <c r="B271" s="3"/>
      <c r="C271" s="3"/>
    </row>
    <row r="272" spans="2:3" ht="11.25">
      <c r="B272" s="3"/>
      <c r="C272" s="3"/>
    </row>
    <row r="273" spans="2:3" ht="11.25">
      <c r="B273" s="3"/>
      <c r="C273" s="3"/>
    </row>
    <row r="274" spans="2:3" ht="11.25">
      <c r="B274" s="3"/>
      <c r="C274" s="3"/>
    </row>
    <row r="275" spans="2:3" ht="11.25">
      <c r="B275" s="3"/>
      <c r="C275" s="3"/>
    </row>
    <row r="276" spans="2:3" ht="11.25">
      <c r="B276" s="3"/>
      <c r="C276" s="3"/>
    </row>
    <row r="277" spans="2:3" ht="11.25">
      <c r="B277" s="3"/>
      <c r="C277" s="3"/>
    </row>
    <row r="278" spans="2:3" ht="11.25">
      <c r="B278" s="3"/>
      <c r="C278" s="3"/>
    </row>
    <row r="279" spans="2:3" ht="11.25">
      <c r="B279" s="3"/>
      <c r="C279" s="3"/>
    </row>
    <row r="280" spans="2:3" ht="11.25">
      <c r="B280" s="3"/>
      <c r="C280" s="3"/>
    </row>
    <row r="281" spans="2:3" ht="11.25">
      <c r="B281" s="3"/>
      <c r="C281" s="3"/>
    </row>
    <row r="282" spans="2:3" ht="11.25">
      <c r="B282" s="3"/>
      <c r="C282" s="3"/>
    </row>
    <row r="283" spans="2:3" ht="11.25">
      <c r="B283" s="3"/>
      <c r="C283" s="3"/>
    </row>
    <row r="284" spans="2:3" ht="11.25">
      <c r="B284" s="3"/>
      <c r="C284" s="3"/>
    </row>
    <row r="285" spans="2:3" ht="11.25">
      <c r="B285" s="3"/>
      <c r="C285" s="3"/>
    </row>
    <row r="286" spans="2:3" ht="11.25">
      <c r="B286" s="3"/>
      <c r="C286" s="3"/>
    </row>
    <row r="287" spans="2:3" ht="11.25">
      <c r="B287" s="3"/>
      <c r="C287" s="3"/>
    </row>
    <row r="288" spans="2:3" ht="11.25">
      <c r="B288" s="3"/>
      <c r="C288" s="3"/>
    </row>
    <row r="289" spans="2:3" ht="11.25">
      <c r="B289" s="3"/>
      <c r="C289" s="3"/>
    </row>
    <row r="290" spans="2:3" ht="11.25">
      <c r="B290" s="3"/>
      <c r="C290" s="3"/>
    </row>
    <row r="291" spans="2:3" ht="11.25">
      <c r="B291" s="3"/>
      <c r="C291" s="3"/>
    </row>
    <row r="292" spans="2:3" ht="11.25">
      <c r="B292" s="3"/>
      <c r="C292" s="3"/>
    </row>
    <row r="293" spans="2:3" ht="11.25">
      <c r="B293" s="3"/>
      <c r="C293" s="3"/>
    </row>
    <row r="294" spans="2:3" ht="11.25">
      <c r="B294" s="3"/>
      <c r="C294" s="3"/>
    </row>
    <row r="295" spans="2:3" ht="11.25">
      <c r="B295" s="3"/>
      <c r="C295" s="3"/>
    </row>
    <row r="296" spans="2:3" ht="11.25">
      <c r="B296" s="3"/>
      <c r="C296" s="3"/>
    </row>
    <row r="297" spans="2:3" ht="11.25">
      <c r="B297" s="3"/>
      <c r="C297" s="3"/>
    </row>
    <row r="298" spans="2:3" ht="11.25">
      <c r="B298" s="3"/>
      <c r="C298" s="3"/>
    </row>
    <row r="299" spans="2:3" ht="11.25">
      <c r="B299" s="3"/>
      <c r="C299" s="3"/>
    </row>
    <row r="300" spans="2:3" ht="11.25">
      <c r="B300" s="3"/>
      <c r="C300" s="3"/>
    </row>
    <row r="301" spans="2:3" ht="11.25">
      <c r="B301" s="3"/>
      <c r="C301" s="3"/>
    </row>
    <row r="302" spans="2:3" ht="11.25">
      <c r="B302" s="3"/>
      <c r="C302" s="3"/>
    </row>
    <row r="303" spans="2:3" ht="11.25">
      <c r="B303" s="3"/>
      <c r="C303" s="3"/>
    </row>
    <row r="304" spans="2:3" ht="11.25">
      <c r="B304" s="3"/>
      <c r="C304" s="3"/>
    </row>
    <row r="305" spans="2:3" ht="11.25">
      <c r="B305" s="3"/>
      <c r="C305" s="3"/>
    </row>
    <row r="306" spans="2:3" ht="11.25">
      <c r="B306" s="3"/>
      <c r="C306" s="3"/>
    </row>
    <row r="307" spans="2:3" ht="11.25">
      <c r="B307" s="3"/>
      <c r="C307" s="3"/>
    </row>
    <row r="308" spans="2:3" ht="11.25">
      <c r="B308" s="3"/>
      <c r="C308" s="3"/>
    </row>
    <row r="309" spans="2:3" ht="11.25">
      <c r="B309" s="3"/>
      <c r="C309" s="3"/>
    </row>
    <row r="310" spans="2:3" ht="11.25">
      <c r="B310" s="3"/>
      <c r="C310" s="3"/>
    </row>
    <row r="311" spans="2:3" ht="11.25">
      <c r="B311" s="3"/>
      <c r="C311" s="3"/>
    </row>
    <row r="312" spans="2:3" ht="11.25">
      <c r="B312" s="3"/>
      <c r="C312" s="3"/>
    </row>
    <row r="313" spans="2:3" ht="11.25">
      <c r="B313" s="3"/>
      <c r="C313" s="3"/>
    </row>
    <row r="314" spans="2:3" ht="11.25">
      <c r="B314" s="3"/>
      <c r="C314" s="3"/>
    </row>
    <row r="315" spans="2:3" ht="11.25">
      <c r="B315" s="3"/>
      <c r="C315" s="3"/>
    </row>
    <row r="316" spans="2:3" ht="11.25">
      <c r="B316" s="3"/>
      <c r="C316" s="3"/>
    </row>
    <row r="317" spans="2:3" ht="11.25">
      <c r="B317" s="3"/>
      <c r="C317" s="3"/>
    </row>
    <row r="318" spans="2:3" ht="11.25">
      <c r="B318" s="3"/>
      <c r="C318" s="3"/>
    </row>
    <row r="319" spans="2:3" ht="11.25">
      <c r="B319" s="3"/>
      <c r="C319" s="3"/>
    </row>
    <row r="320" spans="2:3" ht="11.25">
      <c r="B320" s="3"/>
      <c r="C320" s="3"/>
    </row>
    <row r="321" spans="2:3" ht="11.25">
      <c r="B321" s="3"/>
      <c r="C321" s="3"/>
    </row>
    <row r="322" spans="2:3" ht="11.25">
      <c r="B322" s="3"/>
      <c r="C322" s="3"/>
    </row>
    <row r="323" spans="2:3" ht="11.25">
      <c r="B323" s="3"/>
      <c r="C323" s="3"/>
    </row>
    <row r="324" spans="2:3" ht="11.25">
      <c r="B324" s="3"/>
      <c r="C324" s="3"/>
    </row>
    <row r="325" spans="2:3" ht="11.25">
      <c r="B325" s="3"/>
      <c r="C325" s="3"/>
    </row>
    <row r="326" spans="2:3" ht="11.25">
      <c r="B326" s="3"/>
      <c r="C326" s="3"/>
    </row>
    <row r="327" spans="2:3" ht="11.25">
      <c r="B327" s="3"/>
      <c r="C327" s="3"/>
    </row>
    <row r="328" spans="2:3" ht="11.25">
      <c r="B328" s="3"/>
      <c r="C328" s="3"/>
    </row>
    <row r="329" spans="2:3" ht="11.25">
      <c r="B329" s="3"/>
      <c r="C329" s="3"/>
    </row>
    <row r="330" spans="2:3" ht="11.25">
      <c r="B330" s="3"/>
      <c r="C330" s="3"/>
    </row>
    <row r="331" spans="2:3" ht="11.25">
      <c r="B331" s="3"/>
      <c r="C331" s="3"/>
    </row>
    <row r="332" spans="2:3" ht="11.25">
      <c r="B332" s="3"/>
      <c r="C332" s="3"/>
    </row>
    <row r="333" spans="2:3" ht="11.25">
      <c r="B333" s="3"/>
      <c r="C333" s="3"/>
    </row>
    <row r="334" spans="2:3" ht="11.25">
      <c r="B334" s="3"/>
      <c r="C334" s="3"/>
    </row>
    <row r="335" spans="2:3" ht="11.25">
      <c r="B335" s="3"/>
      <c r="C335" s="3"/>
    </row>
    <row r="336" spans="2:3" ht="11.25">
      <c r="B336" s="3"/>
      <c r="C336" s="3"/>
    </row>
    <row r="337" spans="2:3" ht="11.25">
      <c r="B337" s="3"/>
      <c r="C337" s="3"/>
    </row>
    <row r="338" spans="2:3" ht="11.25">
      <c r="B338" s="3"/>
      <c r="C338" s="3"/>
    </row>
    <row r="339" spans="2:3" ht="11.25">
      <c r="B339" s="3"/>
      <c r="C339" s="3"/>
    </row>
    <row r="340" spans="2:3" ht="11.25">
      <c r="B340" s="3"/>
      <c r="C340" s="3"/>
    </row>
    <row r="341" spans="2:3" ht="11.25">
      <c r="B341" s="3"/>
      <c r="C341" s="3"/>
    </row>
    <row r="342" spans="2:3" ht="11.25">
      <c r="B342" s="3"/>
      <c r="C342" s="3"/>
    </row>
    <row r="343" spans="2:3" ht="11.25">
      <c r="B343" s="3"/>
      <c r="C343" s="3"/>
    </row>
    <row r="344" spans="2:3" ht="11.25">
      <c r="B344" s="3"/>
      <c r="C344" s="3"/>
    </row>
    <row r="345" spans="2:3" ht="11.25">
      <c r="B345" s="3"/>
      <c r="C345" s="3"/>
    </row>
    <row r="346" spans="2:3" ht="11.25">
      <c r="B346" s="3"/>
      <c r="C346" s="3"/>
    </row>
    <row r="347" spans="2:3" ht="11.25">
      <c r="B347" s="3"/>
      <c r="C347" s="3"/>
    </row>
    <row r="348" spans="2:3" ht="11.25">
      <c r="B348" s="3"/>
      <c r="C348" s="3"/>
    </row>
    <row r="349" spans="2:3" ht="11.25">
      <c r="B349" s="3"/>
      <c r="C349" s="3"/>
    </row>
    <row r="350" spans="2:3" ht="11.25">
      <c r="B350" s="3"/>
      <c r="C350" s="3"/>
    </row>
    <row r="351" spans="2:3" ht="11.25">
      <c r="B351" s="3"/>
      <c r="C351" s="3"/>
    </row>
    <row r="352" spans="2:3" ht="11.25">
      <c r="B352" s="3"/>
      <c r="C352" s="3"/>
    </row>
    <row r="353" spans="2:3" ht="11.25">
      <c r="B353" s="3"/>
      <c r="C353" s="3"/>
    </row>
    <row r="354" spans="2:3" ht="11.25">
      <c r="B354" s="3"/>
      <c r="C354" s="3"/>
    </row>
    <row r="355" spans="2:3" ht="11.25">
      <c r="B355" s="3"/>
      <c r="C355" s="3"/>
    </row>
    <row r="356" spans="2:3" ht="11.25">
      <c r="B356" s="3"/>
      <c r="C356" s="3"/>
    </row>
    <row r="357" spans="2:3" ht="11.25">
      <c r="B357" s="3"/>
      <c r="C357" s="3"/>
    </row>
    <row r="358" spans="2:3" ht="11.25">
      <c r="B358" s="3"/>
      <c r="C358" s="3"/>
    </row>
    <row r="359" spans="2:3" ht="11.25">
      <c r="B359" s="3"/>
      <c r="C359" s="3"/>
    </row>
    <row r="360" spans="2:3" ht="11.25">
      <c r="B360" s="3"/>
      <c r="C360" s="3"/>
    </row>
    <row r="361" spans="2:3" ht="11.25">
      <c r="B361" s="3"/>
      <c r="C361" s="3"/>
    </row>
    <row r="362" spans="2:3" ht="11.25">
      <c r="B362" s="3"/>
      <c r="C362" s="3"/>
    </row>
    <row r="363" spans="2:3" ht="11.25">
      <c r="B363" s="3"/>
      <c r="C363" s="3"/>
    </row>
    <row r="364" spans="2:3" ht="11.25">
      <c r="B364" s="3"/>
      <c r="C364" s="3"/>
    </row>
    <row r="365" spans="2:3" ht="11.25">
      <c r="B365" s="3"/>
      <c r="C365" s="3"/>
    </row>
    <row r="366" spans="2:3" ht="11.25">
      <c r="B366" s="3"/>
      <c r="C366" s="3"/>
    </row>
    <row r="367" spans="2:3" ht="11.25">
      <c r="B367" s="3"/>
      <c r="C367" s="3"/>
    </row>
    <row r="368" spans="2:3" ht="11.25">
      <c r="B368" s="3"/>
      <c r="C368" s="3"/>
    </row>
    <row r="369" spans="2:3" ht="11.25">
      <c r="B369" s="3"/>
      <c r="C369" s="3"/>
    </row>
    <row r="370" spans="2:3" ht="11.25">
      <c r="B370" s="3"/>
      <c r="C370" s="3"/>
    </row>
    <row r="371" spans="2:3" ht="11.25">
      <c r="B371" s="3"/>
      <c r="C371" s="3"/>
    </row>
    <row r="372" spans="2:3" ht="11.25">
      <c r="B372" s="3"/>
      <c r="C372" s="3"/>
    </row>
    <row r="373" spans="2:3" ht="11.25">
      <c r="B373" s="3"/>
      <c r="C373" s="3"/>
    </row>
    <row r="374" spans="2:3" ht="11.25">
      <c r="B374" s="3"/>
      <c r="C374" s="3"/>
    </row>
    <row r="375" spans="2:3" ht="11.25">
      <c r="B375" s="3"/>
      <c r="C375" s="3"/>
    </row>
    <row r="376" spans="2:3" ht="11.25">
      <c r="B376" s="3"/>
      <c r="C376" s="3"/>
    </row>
    <row r="377" spans="2:3" ht="11.25">
      <c r="B377" s="3"/>
      <c r="C377" s="3"/>
    </row>
    <row r="378" spans="2:3" ht="11.25">
      <c r="B378" s="3"/>
      <c r="C378" s="3"/>
    </row>
    <row r="379" spans="2:3" ht="11.25">
      <c r="B379" s="3"/>
      <c r="C379" s="3"/>
    </row>
    <row r="380" spans="2:3" ht="11.25">
      <c r="B380" s="3"/>
      <c r="C380" s="3"/>
    </row>
    <row r="381" spans="2:3" ht="11.25">
      <c r="B381" s="3"/>
      <c r="C381" s="3"/>
    </row>
    <row r="382" spans="2:3" ht="11.25">
      <c r="B382" s="3"/>
      <c r="C382" s="3"/>
    </row>
    <row r="383" spans="2:3" ht="11.25">
      <c r="B383" s="3"/>
      <c r="C383" s="3"/>
    </row>
    <row r="384" spans="2:3" ht="11.25">
      <c r="B384" s="3"/>
      <c r="C384" s="3"/>
    </row>
    <row r="385" spans="2:3" ht="11.25">
      <c r="B385" s="3"/>
      <c r="C385" s="3"/>
    </row>
    <row r="386" spans="2:3" ht="11.25">
      <c r="B386" s="3"/>
      <c r="C386" s="3"/>
    </row>
    <row r="387" spans="2:3" ht="11.25">
      <c r="B387" s="3"/>
      <c r="C387" s="3"/>
    </row>
    <row r="388" spans="2:3" ht="11.25">
      <c r="B388" s="3"/>
      <c r="C388" s="3"/>
    </row>
    <row r="389" spans="2:3" ht="11.25">
      <c r="B389" s="3"/>
      <c r="C389" s="3"/>
    </row>
    <row r="390" spans="2:3" ht="11.25">
      <c r="B390" s="3"/>
      <c r="C390" s="3"/>
    </row>
    <row r="391" spans="2:3" ht="11.25">
      <c r="B391" s="3"/>
      <c r="C391" s="3"/>
    </row>
    <row r="392" spans="2:3" ht="11.25">
      <c r="B392" s="3"/>
      <c r="C392" s="3"/>
    </row>
    <row r="393" spans="2:3" ht="11.25">
      <c r="B393" s="3"/>
      <c r="C393" s="3"/>
    </row>
    <row r="394" spans="2:3" ht="11.25">
      <c r="B394" s="3"/>
      <c r="C394" s="3"/>
    </row>
    <row r="395" spans="2:3" ht="11.25">
      <c r="B395" s="3"/>
      <c r="C395" s="3"/>
    </row>
    <row r="396" spans="2:3" ht="11.25">
      <c r="B396" s="3"/>
      <c r="C396" s="3"/>
    </row>
    <row r="397" spans="2:3" ht="11.25">
      <c r="B397" s="3"/>
      <c r="C397" s="3"/>
    </row>
    <row r="398" spans="2:3" ht="11.25">
      <c r="B398" s="3"/>
      <c r="C398" s="3"/>
    </row>
    <row r="399" spans="2:3" ht="11.25">
      <c r="B399" s="3"/>
      <c r="C399" s="3"/>
    </row>
    <row r="400" spans="2:3" ht="11.25">
      <c r="B400" s="3"/>
      <c r="C400" s="3"/>
    </row>
    <row r="401" spans="2:3" ht="11.25">
      <c r="B401" s="3"/>
      <c r="C401" s="3"/>
    </row>
  </sheetData>
  <mergeCells count="16">
    <mergeCell ref="C74:C75"/>
    <mergeCell ref="C77:C79"/>
    <mergeCell ref="C58:C59"/>
    <mergeCell ref="C52:C53"/>
    <mergeCell ref="C55:C56"/>
    <mergeCell ref="C61:C63"/>
    <mergeCell ref="C70:C72"/>
    <mergeCell ref="A10:D10"/>
    <mergeCell ref="B12:C12"/>
    <mergeCell ref="B17:B18"/>
    <mergeCell ref="A17:A18"/>
    <mergeCell ref="C43:C44"/>
    <mergeCell ref="A11:D11"/>
    <mergeCell ref="A13:D13"/>
    <mergeCell ref="B14:C14"/>
    <mergeCell ref="C25:C26"/>
  </mergeCells>
  <printOptions/>
  <pageMargins left="1.36" right="0.3937007874015748" top="0.3937007874015748" bottom="0.984251968503937" header="0.39" footer="0.8661417322834646"/>
  <pageSetup horizontalDpi="300" verticalDpi="300" orientation="portrait" paperSize="9" scale="8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75"/>
  <sheetViews>
    <sheetView showZeros="0" zoomScale="75" zoomScaleNormal="75" workbookViewId="0" topLeftCell="A1">
      <selection activeCell="E57" sqref="E57"/>
    </sheetView>
  </sheetViews>
  <sheetFormatPr defaultColWidth="9.140625" defaultRowHeight="12"/>
  <cols>
    <col min="1" max="1" width="5.8515625" style="2" customWidth="1"/>
    <col min="2" max="2" width="48.28125" style="2" customWidth="1"/>
    <col min="3" max="11" width="10.8515625" style="2" customWidth="1"/>
    <col min="12" max="14" width="12.421875" style="2" customWidth="1"/>
    <col min="15" max="16384" width="9.28125" style="2" customWidth="1"/>
  </cols>
  <sheetData>
    <row r="1" spans="1:12" ht="12">
      <c r="A1" s="1"/>
      <c r="B1" s="1"/>
      <c r="C1" s="71"/>
      <c r="D1" s="71"/>
      <c r="H1" s="71"/>
      <c r="I1" s="71"/>
      <c r="L1" s="71" t="s">
        <v>553</v>
      </c>
    </row>
    <row r="2" spans="3:14" ht="12">
      <c r="C2" s="49"/>
      <c r="D2" s="49"/>
      <c r="H2" s="261"/>
      <c r="I2" s="261"/>
      <c r="L2" s="261" t="s">
        <v>273</v>
      </c>
      <c r="M2" s="763" t="s">
        <v>692</v>
      </c>
      <c r="N2" s="763"/>
    </row>
    <row r="3" spans="3:12" ht="12">
      <c r="C3" s="24"/>
      <c r="D3" s="24"/>
      <c r="H3" s="24"/>
      <c r="I3" s="24"/>
      <c r="L3" s="24" t="s">
        <v>43</v>
      </c>
    </row>
    <row r="4" spans="2:13" ht="12.75">
      <c r="B4" s="4"/>
      <c r="C4" s="71"/>
      <c r="D4" s="71"/>
      <c r="H4" s="71"/>
      <c r="I4" s="71"/>
      <c r="L4" s="727" t="s">
        <v>656</v>
      </c>
      <c r="M4" s="727"/>
    </row>
    <row r="5" spans="2:4" ht="12.75">
      <c r="B5" s="4"/>
      <c r="C5" s="5"/>
      <c r="D5" s="5"/>
    </row>
    <row r="6" spans="2:4" ht="12.75">
      <c r="B6" s="4"/>
      <c r="C6" s="5"/>
      <c r="D6" s="5"/>
    </row>
    <row r="7" spans="2:4" ht="12.75">
      <c r="B7" s="4"/>
      <c r="C7" s="5"/>
      <c r="D7" s="5"/>
    </row>
    <row r="9" spans="1:14" ht="20.25">
      <c r="A9" s="892" t="s">
        <v>214</v>
      </c>
      <c r="B9" s="892"/>
      <c r="C9" s="892"/>
      <c r="D9" s="892"/>
      <c r="E9" s="892"/>
      <c r="F9" s="892"/>
      <c r="G9" s="892"/>
      <c r="H9" s="892"/>
      <c r="I9" s="892"/>
      <c r="J9" s="892"/>
      <c r="K9" s="892"/>
      <c r="L9" s="892"/>
      <c r="M9" s="396"/>
      <c r="N9" s="396"/>
    </row>
    <row r="10" spans="1:14" ht="15.75">
      <c r="A10" s="893" t="s">
        <v>215</v>
      </c>
      <c r="B10" s="893"/>
      <c r="C10" s="893"/>
      <c r="D10" s="893"/>
      <c r="E10" s="893"/>
      <c r="F10" s="893"/>
      <c r="G10" s="893"/>
      <c r="H10" s="893"/>
      <c r="I10" s="893"/>
      <c r="J10" s="893"/>
      <c r="K10" s="893"/>
      <c r="L10" s="893"/>
      <c r="M10" s="397"/>
      <c r="N10" s="397"/>
    </row>
    <row r="11" spans="1:14" ht="15.75">
      <c r="A11" s="893" t="s">
        <v>556</v>
      </c>
      <c r="B11" s="893"/>
      <c r="C11" s="893"/>
      <c r="D11" s="893"/>
      <c r="E11" s="893"/>
      <c r="F11" s="893"/>
      <c r="G11" s="893"/>
      <c r="H11" s="893"/>
      <c r="I11" s="893"/>
      <c r="J11" s="893"/>
      <c r="K11" s="893"/>
      <c r="L11" s="893"/>
      <c r="M11" s="397"/>
      <c r="N11" s="397"/>
    </row>
    <row r="12" spans="1:11" ht="12.75">
      <c r="A12" s="733"/>
      <c r="B12" s="733"/>
      <c r="C12" s="733"/>
      <c r="D12" s="733"/>
      <c r="H12" s="894" t="s">
        <v>225</v>
      </c>
      <c r="I12" s="894"/>
      <c r="J12" s="894"/>
      <c r="K12" s="894"/>
    </row>
    <row r="13" spans="1:14" ht="12" customHeight="1">
      <c r="A13" s="734" t="s">
        <v>17</v>
      </c>
      <c r="B13" s="734" t="s">
        <v>0</v>
      </c>
      <c r="C13" s="884" t="s">
        <v>395</v>
      </c>
      <c r="D13" s="885"/>
      <c r="E13" s="886"/>
      <c r="F13" s="880" t="s">
        <v>280</v>
      </c>
      <c r="G13" s="880"/>
      <c r="H13" s="880"/>
      <c r="I13" s="880"/>
      <c r="J13" s="880"/>
      <c r="K13" s="880"/>
      <c r="L13" s="880"/>
      <c r="M13" s="880"/>
      <c r="N13" s="881"/>
    </row>
    <row r="14" spans="1:14" ht="12" customHeight="1">
      <c r="A14" s="895"/>
      <c r="B14" s="895"/>
      <c r="C14" s="887"/>
      <c r="D14" s="888"/>
      <c r="E14" s="889"/>
      <c r="F14" s="882"/>
      <c r="G14" s="882"/>
      <c r="H14" s="882"/>
      <c r="I14" s="882"/>
      <c r="J14" s="882"/>
      <c r="K14" s="882"/>
      <c r="L14" s="882"/>
      <c r="M14" s="882"/>
      <c r="N14" s="883"/>
    </row>
    <row r="15" spans="1:14" ht="11.25" customHeight="1">
      <c r="A15" s="895"/>
      <c r="B15" s="895"/>
      <c r="C15" s="896" t="s">
        <v>198</v>
      </c>
      <c r="D15" s="890" t="s">
        <v>209</v>
      </c>
      <c r="E15" s="879" t="s">
        <v>210</v>
      </c>
      <c r="F15" s="879" t="s">
        <v>211</v>
      </c>
      <c r="G15" s="879" t="s">
        <v>212</v>
      </c>
      <c r="H15" s="879" t="s">
        <v>213</v>
      </c>
      <c r="I15" s="879" t="s">
        <v>221</v>
      </c>
      <c r="J15" s="879" t="s">
        <v>266</v>
      </c>
      <c r="K15" s="879" t="s">
        <v>267</v>
      </c>
      <c r="L15" s="879" t="s">
        <v>332</v>
      </c>
      <c r="M15" s="879" t="s">
        <v>394</v>
      </c>
      <c r="N15" s="879" t="s">
        <v>529</v>
      </c>
    </row>
    <row r="16" spans="1:14" ht="11.25" customHeight="1">
      <c r="A16" s="735"/>
      <c r="B16" s="735"/>
      <c r="C16" s="897"/>
      <c r="D16" s="891"/>
      <c r="E16" s="879"/>
      <c r="F16" s="879"/>
      <c r="G16" s="879"/>
      <c r="H16" s="879"/>
      <c r="I16" s="879"/>
      <c r="J16" s="879"/>
      <c r="K16" s="879"/>
      <c r="L16" s="879"/>
      <c r="M16" s="879"/>
      <c r="N16" s="879"/>
    </row>
    <row r="17" spans="1:14" ht="11.25">
      <c r="A17" s="309">
        <v>1</v>
      </c>
      <c r="B17" s="309">
        <v>2</v>
      </c>
      <c r="C17" s="303">
        <v>3</v>
      </c>
      <c r="D17" s="398">
        <v>4</v>
      </c>
      <c r="E17" s="310">
        <v>5</v>
      </c>
      <c r="F17" s="310">
        <v>6</v>
      </c>
      <c r="G17" s="310">
        <v>7</v>
      </c>
      <c r="H17" s="310">
        <v>8</v>
      </c>
      <c r="I17" s="310">
        <v>9</v>
      </c>
      <c r="J17" s="310">
        <v>10</v>
      </c>
      <c r="K17" s="310">
        <v>11</v>
      </c>
      <c r="L17" s="310">
        <v>12</v>
      </c>
      <c r="M17" s="310">
        <v>13</v>
      </c>
      <c r="N17" s="310">
        <v>14</v>
      </c>
    </row>
    <row r="18" spans="1:14" ht="15" customHeight="1">
      <c r="A18" s="62">
        <v>1</v>
      </c>
      <c r="B18" s="229" t="s">
        <v>199</v>
      </c>
      <c r="C18" s="230">
        <v>30277</v>
      </c>
      <c r="D18" s="399">
        <v>28995</v>
      </c>
      <c r="E18" s="230">
        <v>29492</v>
      </c>
      <c r="F18" s="230">
        <v>40652</v>
      </c>
      <c r="G18" s="230">
        <v>38956</v>
      </c>
      <c r="H18" s="230">
        <v>36030</v>
      </c>
      <c r="I18" s="230">
        <v>36300</v>
      </c>
      <c r="J18" s="230">
        <v>36550</v>
      </c>
      <c r="K18" s="230">
        <v>36600</v>
      </c>
      <c r="L18" s="246">
        <v>36500</v>
      </c>
      <c r="M18" s="246">
        <v>36350</v>
      </c>
      <c r="N18" s="246">
        <v>35900</v>
      </c>
    </row>
    <row r="19" spans="1:14" ht="15" customHeight="1">
      <c r="A19" s="231">
        <v>2</v>
      </c>
      <c r="B19" s="233" t="s">
        <v>201</v>
      </c>
      <c r="C19" s="234">
        <v>34171</v>
      </c>
      <c r="D19" s="400">
        <f>SUM(D21:D22)</f>
        <v>36454</v>
      </c>
      <c r="E19" s="400">
        <f>SUM(E21:E22)</f>
        <v>29477</v>
      </c>
      <c r="F19" s="400">
        <f>SUM(F21:F22)</f>
        <v>39602</v>
      </c>
      <c r="G19" s="234">
        <f>SUM(G21:G22)</f>
        <v>35706</v>
      </c>
      <c r="H19" s="234">
        <v>32934</v>
      </c>
      <c r="I19" s="234">
        <v>33276</v>
      </c>
      <c r="J19" s="234">
        <v>34785</v>
      </c>
      <c r="K19" s="234">
        <v>35638</v>
      </c>
      <c r="L19" s="234">
        <v>34700</v>
      </c>
      <c r="M19" s="234">
        <v>34550</v>
      </c>
      <c r="N19" s="234">
        <f>SUM(N21:N22)</f>
        <v>35900</v>
      </c>
    </row>
    <row r="20" spans="1:14" ht="15" customHeight="1">
      <c r="A20" s="235"/>
      <c r="B20" s="236" t="s">
        <v>200</v>
      </c>
      <c r="C20" s="234"/>
      <c r="D20" s="400"/>
      <c r="E20" s="234"/>
      <c r="F20" s="234"/>
      <c r="G20" s="234"/>
      <c r="H20" s="234"/>
      <c r="I20" s="234"/>
      <c r="J20" s="234"/>
      <c r="K20" s="234"/>
      <c r="L20" s="101"/>
      <c r="M20" s="101"/>
      <c r="N20" s="101"/>
    </row>
    <row r="21" spans="1:15" ht="15" customHeight="1">
      <c r="A21" s="231">
        <v>3</v>
      </c>
      <c r="B21" s="236" t="s">
        <v>202</v>
      </c>
      <c r="C21" s="232">
        <v>26618</v>
      </c>
      <c r="D21" s="401">
        <v>26642</v>
      </c>
      <c r="E21" s="232">
        <v>27846</v>
      </c>
      <c r="F21" s="232">
        <v>29833</v>
      </c>
      <c r="G21" s="232">
        <v>28900</v>
      </c>
      <c r="H21" s="232">
        <v>28800</v>
      </c>
      <c r="I21" s="232">
        <v>28600</v>
      </c>
      <c r="J21" s="232">
        <v>28300</v>
      </c>
      <c r="K21" s="232">
        <v>28400</v>
      </c>
      <c r="L21" s="244">
        <v>28300</v>
      </c>
      <c r="M21" s="244">
        <v>28300</v>
      </c>
      <c r="N21" s="244">
        <v>28910</v>
      </c>
      <c r="O21" s="2" t="s">
        <v>358</v>
      </c>
    </row>
    <row r="22" spans="1:14" ht="15" customHeight="1">
      <c r="A22" s="231">
        <v>4</v>
      </c>
      <c r="B22" s="236" t="s">
        <v>203</v>
      </c>
      <c r="C22" s="232">
        <v>7553</v>
      </c>
      <c r="D22" s="401">
        <v>9812</v>
      </c>
      <c r="E22" s="232">
        <v>1631</v>
      </c>
      <c r="F22" s="232">
        <v>9769</v>
      </c>
      <c r="G22" s="232">
        <v>6806</v>
      </c>
      <c r="H22" s="237">
        <v>4076</v>
      </c>
      <c r="I22" s="232">
        <v>4500</v>
      </c>
      <c r="J22" s="237">
        <v>6308</v>
      </c>
      <c r="K22" s="232">
        <v>6958</v>
      </c>
      <c r="L22" s="244">
        <v>6425</v>
      </c>
      <c r="M22" s="244">
        <v>6275</v>
      </c>
      <c r="N22" s="244">
        <v>6990</v>
      </c>
    </row>
    <row r="23" spans="1:14" ht="15" customHeight="1">
      <c r="A23" s="231">
        <v>5</v>
      </c>
      <c r="B23" s="233" t="s">
        <v>333</v>
      </c>
      <c r="C23" s="234">
        <v>3334</v>
      </c>
      <c r="D23" s="400">
        <v>686</v>
      </c>
      <c r="E23" s="234">
        <f>SUM(E25,E27,E30,)</f>
        <v>2056</v>
      </c>
      <c r="F23" s="234">
        <f>SUM(F25,F27,)</f>
        <v>4650</v>
      </c>
      <c r="G23" s="234">
        <f>SUM(G25,G27,)</f>
        <v>3250</v>
      </c>
      <c r="H23" s="234">
        <f>SUM(H25,H27,)</f>
        <v>3096</v>
      </c>
      <c r="I23" s="234">
        <f>SUM(I25,I27,)</f>
        <v>3024</v>
      </c>
      <c r="J23" s="234">
        <f>SUM(J25,J29,)</f>
        <v>1765</v>
      </c>
      <c r="K23" s="234">
        <f>SUM(K25,K29,)</f>
        <v>962</v>
      </c>
      <c r="L23" s="234">
        <f>SUM(L25,L29,)</f>
        <v>1800</v>
      </c>
      <c r="M23" s="234">
        <f>SUM(M25,M29,)</f>
        <v>1800</v>
      </c>
      <c r="N23" s="291" t="s">
        <v>530</v>
      </c>
    </row>
    <row r="24" spans="1:14" ht="15" customHeight="1">
      <c r="A24" s="231"/>
      <c r="B24" s="236" t="s">
        <v>200</v>
      </c>
      <c r="C24" s="232"/>
      <c r="D24" s="401"/>
      <c r="E24" s="232"/>
      <c r="F24" s="232"/>
      <c r="G24" s="232"/>
      <c r="H24" s="232"/>
      <c r="I24" s="232"/>
      <c r="J24" s="232"/>
      <c r="K24" s="232"/>
      <c r="L24" s="101"/>
      <c r="M24" s="101"/>
      <c r="N24" s="101"/>
    </row>
    <row r="25" spans="1:14" ht="15" customHeight="1">
      <c r="A25" s="231">
        <v>6</v>
      </c>
      <c r="B25" s="236" t="s">
        <v>204</v>
      </c>
      <c r="C25" s="232">
        <v>3001</v>
      </c>
      <c r="D25" s="401">
        <v>450</v>
      </c>
      <c r="E25" s="232">
        <v>1683</v>
      </c>
      <c r="F25" s="232">
        <v>4450</v>
      </c>
      <c r="G25" s="232">
        <v>2550</v>
      </c>
      <c r="H25" s="232">
        <v>2396</v>
      </c>
      <c r="I25" s="232">
        <v>2324</v>
      </c>
      <c r="J25" s="232">
        <v>1765</v>
      </c>
      <c r="K25" s="232">
        <v>962</v>
      </c>
      <c r="L25" s="393" t="s">
        <v>346</v>
      </c>
      <c r="M25" s="393"/>
      <c r="N25" s="393"/>
    </row>
    <row r="26" spans="1:14" ht="15" customHeight="1">
      <c r="A26" s="231">
        <v>7</v>
      </c>
      <c r="B26" s="236" t="s">
        <v>366</v>
      </c>
      <c r="C26" s="232"/>
      <c r="D26" s="401"/>
      <c r="E26" s="232"/>
      <c r="F26" s="232"/>
      <c r="G26" s="232"/>
      <c r="H26" s="232"/>
      <c r="I26" s="232"/>
      <c r="J26" s="232"/>
      <c r="K26" s="232"/>
      <c r="L26" s="101"/>
      <c r="M26" s="101"/>
      <c r="N26" s="101"/>
    </row>
    <row r="27" spans="1:14" ht="15" customHeight="1">
      <c r="A27" s="231">
        <v>8</v>
      </c>
      <c r="B27" s="236" t="s">
        <v>368</v>
      </c>
      <c r="C27" s="232">
        <v>333</v>
      </c>
      <c r="D27" s="401">
        <v>236</v>
      </c>
      <c r="E27" s="232">
        <v>300</v>
      </c>
      <c r="F27" s="232">
        <v>200</v>
      </c>
      <c r="G27" s="232">
        <v>700</v>
      </c>
      <c r="H27" s="232">
        <v>700</v>
      </c>
      <c r="I27" s="232">
        <v>700</v>
      </c>
      <c r="J27" s="393" t="s">
        <v>346</v>
      </c>
      <c r="K27" s="393" t="s">
        <v>346</v>
      </c>
      <c r="L27" s="393" t="s">
        <v>346</v>
      </c>
      <c r="M27" s="393"/>
      <c r="N27" s="393"/>
    </row>
    <row r="28" spans="1:14" ht="15" customHeight="1">
      <c r="A28" s="231">
        <v>9</v>
      </c>
      <c r="B28" s="236" t="s">
        <v>367</v>
      </c>
      <c r="C28" s="232"/>
      <c r="D28" s="401"/>
      <c r="E28" s="232"/>
      <c r="F28" s="290"/>
      <c r="G28" s="290"/>
      <c r="H28" s="290"/>
      <c r="I28" s="290"/>
      <c r="J28" s="290"/>
      <c r="K28" s="290"/>
      <c r="L28" s="290"/>
      <c r="M28" s="290"/>
      <c r="N28" s="290"/>
    </row>
    <row r="29" spans="1:14" ht="15" customHeight="1">
      <c r="A29" s="231">
        <v>10</v>
      </c>
      <c r="B29" s="236" t="s">
        <v>369</v>
      </c>
      <c r="C29" s="240"/>
      <c r="D29" s="402"/>
      <c r="E29" s="240"/>
      <c r="F29" s="240"/>
      <c r="G29" s="240"/>
      <c r="H29" s="240"/>
      <c r="I29" s="240"/>
      <c r="J29" s="240"/>
      <c r="K29" s="240"/>
      <c r="L29" s="244">
        <v>1800</v>
      </c>
      <c r="M29" s="244">
        <v>1800</v>
      </c>
      <c r="N29" s="291" t="s">
        <v>530</v>
      </c>
    </row>
    <row r="30" spans="1:14" ht="15" customHeight="1">
      <c r="A30" s="231">
        <v>11</v>
      </c>
      <c r="B30" s="243" t="s">
        <v>389</v>
      </c>
      <c r="C30" s="244"/>
      <c r="D30" s="403"/>
      <c r="E30" s="244">
        <v>73</v>
      </c>
      <c r="F30" s="244"/>
      <c r="G30" s="244"/>
      <c r="H30" s="244"/>
      <c r="I30" s="244"/>
      <c r="J30" s="244"/>
      <c r="K30" s="244"/>
      <c r="L30" s="101"/>
      <c r="M30" s="101"/>
      <c r="N30" s="101"/>
    </row>
    <row r="31" spans="1:14" ht="15" customHeight="1">
      <c r="A31" s="231">
        <v>12</v>
      </c>
      <c r="B31" s="243" t="s">
        <v>334</v>
      </c>
      <c r="C31" s="291" t="s">
        <v>335</v>
      </c>
      <c r="D31" s="404" t="s">
        <v>390</v>
      </c>
      <c r="E31" s="291">
        <f>E18-E19-E23</f>
        <v>-2041</v>
      </c>
      <c r="F31" s="291">
        <f>F18-F19-F23</f>
        <v>-3600</v>
      </c>
      <c r="G31" s="291" t="s">
        <v>530</v>
      </c>
      <c r="H31" s="291" t="s">
        <v>530</v>
      </c>
      <c r="I31" s="291" t="s">
        <v>530</v>
      </c>
      <c r="J31" s="291" t="s">
        <v>530</v>
      </c>
      <c r="K31" s="291" t="s">
        <v>530</v>
      </c>
      <c r="L31" s="291" t="s">
        <v>530</v>
      </c>
      <c r="M31" s="291" t="s">
        <v>530</v>
      </c>
      <c r="N31" s="291" t="s">
        <v>530</v>
      </c>
    </row>
    <row r="32" spans="1:14" ht="15" customHeight="1">
      <c r="A32" s="231">
        <v>13</v>
      </c>
      <c r="B32" s="233" t="s">
        <v>336</v>
      </c>
      <c r="C32" s="238">
        <v>7319</v>
      </c>
      <c r="D32" s="405">
        <v>8145</v>
      </c>
      <c r="E32" s="238">
        <v>2200</v>
      </c>
      <c r="F32" s="238">
        <v>3600</v>
      </c>
      <c r="G32" s="291" t="s">
        <v>530</v>
      </c>
      <c r="H32" s="291" t="s">
        <v>530</v>
      </c>
      <c r="I32" s="291" t="s">
        <v>530</v>
      </c>
      <c r="J32" s="291" t="s">
        <v>530</v>
      </c>
      <c r="K32" s="291" t="s">
        <v>530</v>
      </c>
      <c r="L32" s="291" t="s">
        <v>530</v>
      </c>
      <c r="M32" s="291" t="s">
        <v>530</v>
      </c>
      <c r="N32" s="291" t="s">
        <v>530</v>
      </c>
    </row>
    <row r="33" spans="1:14" ht="15" customHeight="1">
      <c r="A33" s="231"/>
      <c r="B33" s="236" t="s">
        <v>200</v>
      </c>
      <c r="C33" s="234"/>
      <c r="D33" s="406"/>
      <c r="E33" s="239"/>
      <c r="F33" s="234"/>
      <c r="G33" s="234"/>
      <c r="H33" s="234"/>
      <c r="I33" s="234"/>
      <c r="J33" s="234"/>
      <c r="K33" s="234"/>
      <c r="L33" s="101"/>
      <c r="M33" s="101"/>
      <c r="N33" s="101"/>
    </row>
    <row r="34" spans="1:15" ht="15" customHeight="1">
      <c r="A34" s="231">
        <v>14</v>
      </c>
      <c r="B34" s="236" t="s">
        <v>370</v>
      </c>
      <c r="C34" s="240">
        <v>6008</v>
      </c>
      <c r="D34" s="407">
        <v>6543</v>
      </c>
      <c r="E34" s="241">
        <v>2200</v>
      </c>
      <c r="F34" s="392" t="s">
        <v>346</v>
      </c>
      <c r="G34" s="392" t="s">
        <v>346</v>
      </c>
      <c r="H34" s="392" t="s">
        <v>346</v>
      </c>
      <c r="I34" s="392" t="s">
        <v>346</v>
      </c>
      <c r="J34" s="392" t="s">
        <v>346</v>
      </c>
      <c r="K34" s="392" t="s">
        <v>346</v>
      </c>
      <c r="L34" s="392" t="s">
        <v>346</v>
      </c>
      <c r="M34" s="392"/>
      <c r="N34" s="392"/>
      <c r="O34"/>
    </row>
    <row r="35" spans="1:14" ht="15" customHeight="1">
      <c r="A35" s="231">
        <v>15</v>
      </c>
      <c r="B35" s="236" t="s">
        <v>371</v>
      </c>
      <c r="C35" s="240">
        <v>1245</v>
      </c>
      <c r="D35" s="407">
        <v>1256</v>
      </c>
      <c r="E35" s="392" t="s">
        <v>346</v>
      </c>
      <c r="F35" s="392" t="s">
        <v>346</v>
      </c>
      <c r="G35" s="392" t="s">
        <v>346</v>
      </c>
      <c r="H35" s="392" t="s">
        <v>346</v>
      </c>
      <c r="I35" s="392" t="s">
        <v>346</v>
      </c>
      <c r="J35" s="392" t="s">
        <v>346</v>
      </c>
      <c r="K35" s="392" t="s">
        <v>346</v>
      </c>
      <c r="L35" s="392" t="s">
        <v>346</v>
      </c>
      <c r="M35" s="392"/>
      <c r="N35" s="392"/>
    </row>
    <row r="36" spans="1:14" ht="15" customHeight="1">
      <c r="A36" s="231">
        <v>16</v>
      </c>
      <c r="B36" s="236" t="s">
        <v>372</v>
      </c>
      <c r="C36" s="234"/>
      <c r="D36" s="400"/>
      <c r="E36" s="234"/>
      <c r="F36" s="234"/>
      <c r="G36" s="234"/>
      <c r="H36" s="234"/>
      <c r="I36" s="234"/>
      <c r="J36" s="234"/>
      <c r="K36" s="234"/>
      <c r="L36" s="101"/>
      <c r="M36" s="101"/>
      <c r="N36" s="101"/>
    </row>
    <row r="37" spans="1:14" ht="15" customHeight="1">
      <c r="A37" s="231">
        <v>17</v>
      </c>
      <c r="B37" s="236" t="s">
        <v>373</v>
      </c>
      <c r="C37" s="234"/>
      <c r="D37" s="400"/>
      <c r="E37" s="234"/>
      <c r="F37" s="234"/>
      <c r="G37" s="234"/>
      <c r="H37" s="234"/>
      <c r="I37" s="234"/>
      <c r="J37" s="234"/>
      <c r="K37" s="234"/>
      <c r="L37" s="101"/>
      <c r="M37" s="101"/>
      <c r="N37" s="101"/>
    </row>
    <row r="38" spans="1:14" ht="15" customHeight="1">
      <c r="A38" s="231">
        <v>18</v>
      </c>
      <c r="B38" s="236" t="s">
        <v>374</v>
      </c>
      <c r="C38" s="232"/>
      <c r="D38" s="401"/>
      <c r="E38" s="232"/>
      <c r="F38" s="232"/>
      <c r="G38" s="232"/>
      <c r="H38" s="232"/>
      <c r="I38" s="232"/>
      <c r="J38" s="232"/>
      <c r="K38" s="232"/>
      <c r="L38" s="101"/>
      <c r="M38" s="101"/>
      <c r="N38" s="101"/>
    </row>
    <row r="39" spans="1:14" ht="15" customHeight="1">
      <c r="A39" s="231">
        <v>19</v>
      </c>
      <c r="B39" s="236" t="s">
        <v>375</v>
      </c>
      <c r="C39" s="234"/>
      <c r="D39" s="400"/>
      <c r="E39" s="234"/>
      <c r="F39" s="234">
        <v>3600</v>
      </c>
      <c r="G39" s="234"/>
      <c r="H39" s="234"/>
      <c r="I39" s="393" t="s">
        <v>346</v>
      </c>
      <c r="J39" s="393" t="s">
        <v>346</v>
      </c>
      <c r="K39" s="393" t="s">
        <v>346</v>
      </c>
      <c r="L39" s="393" t="s">
        <v>346</v>
      </c>
      <c r="M39" s="393"/>
      <c r="N39" s="393"/>
    </row>
    <row r="40" spans="1:14" ht="15" customHeight="1">
      <c r="A40" s="231">
        <v>20</v>
      </c>
      <c r="B40" s="236" t="s">
        <v>376</v>
      </c>
      <c r="C40" s="232"/>
      <c r="D40" s="401"/>
      <c r="E40" s="232"/>
      <c r="F40" s="232"/>
      <c r="G40" s="232"/>
      <c r="H40" s="232"/>
      <c r="I40" s="232"/>
      <c r="J40" s="232"/>
      <c r="K40" s="232"/>
      <c r="L40" s="101"/>
      <c r="M40" s="101"/>
      <c r="N40" s="101"/>
    </row>
    <row r="41" spans="1:14" ht="15" customHeight="1">
      <c r="A41" s="231">
        <v>21</v>
      </c>
      <c r="B41" s="236" t="s">
        <v>377</v>
      </c>
      <c r="C41" s="232">
        <v>66</v>
      </c>
      <c r="D41" s="401">
        <v>346</v>
      </c>
      <c r="E41" s="232"/>
      <c r="F41" s="232"/>
      <c r="G41" s="232"/>
      <c r="H41" s="232"/>
      <c r="I41" s="232"/>
      <c r="J41" s="232"/>
      <c r="K41" s="232"/>
      <c r="L41" s="101"/>
      <c r="M41" s="101"/>
      <c r="N41" s="101"/>
    </row>
    <row r="42" spans="1:14" ht="11.25">
      <c r="A42" s="302">
        <v>1</v>
      </c>
      <c r="B42" s="302">
        <v>2</v>
      </c>
      <c r="C42" s="310">
        <v>3</v>
      </c>
      <c r="D42" s="408">
        <v>4</v>
      </c>
      <c r="E42" s="310">
        <v>5</v>
      </c>
      <c r="F42" s="310">
        <v>6</v>
      </c>
      <c r="G42" s="310">
        <v>7</v>
      </c>
      <c r="H42" s="310">
        <v>8</v>
      </c>
      <c r="I42" s="310">
        <v>9</v>
      </c>
      <c r="J42" s="310">
        <v>10</v>
      </c>
      <c r="K42" s="310">
        <v>11</v>
      </c>
      <c r="L42" s="310">
        <v>12</v>
      </c>
      <c r="M42" s="310">
        <v>13</v>
      </c>
      <c r="N42" s="310">
        <v>14</v>
      </c>
    </row>
    <row r="43" spans="1:14" ht="15" customHeight="1">
      <c r="A43" s="231">
        <v>22</v>
      </c>
      <c r="B43" s="236" t="s">
        <v>337</v>
      </c>
      <c r="C43" s="232"/>
      <c r="D43" s="401">
        <v>45</v>
      </c>
      <c r="E43" s="232"/>
      <c r="F43" s="232">
        <v>150</v>
      </c>
      <c r="G43" s="232"/>
      <c r="H43" s="232"/>
      <c r="I43" s="232"/>
      <c r="J43" s="232"/>
      <c r="K43" s="232"/>
      <c r="L43" s="101"/>
      <c r="M43" s="101"/>
      <c r="N43" s="101"/>
    </row>
    <row r="44" spans="1:14" ht="15" customHeight="1">
      <c r="A44" s="242">
        <v>23</v>
      </c>
      <c r="B44" s="245" t="s">
        <v>338</v>
      </c>
      <c r="C44" s="246">
        <v>9685</v>
      </c>
      <c r="D44" s="409">
        <v>18929</v>
      </c>
      <c r="E44" s="246">
        <f>SUM(E47:E50)</f>
        <v>18611</v>
      </c>
      <c r="F44" s="246">
        <f aca="true" t="shared" si="0" ref="F44:K44">SUM(F46:F48)</f>
        <v>15697</v>
      </c>
      <c r="G44" s="246">
        <f t="shared" si="0"/>
        <v>12447</v>
      </c>
      <c r="H44" s="246">
        <f t="shared" si="0"/>
        <v>9351</v>
      </c>
      <c r="I44" s="246">
        <f t="shared" si="0"/>
        <v>6327</v>
      </c>
      <c r="J44" s="246">
        <f t="shared" si="0"/>
        <v>4562</v>
      </c>
      <c r="K44" s="246">
        <f t="shared" si="0"/>
        <v>3600</v>
      </c>
      <c r="L44" s="246">
        <v>1800</v>
      </c>
      <c r="M44" s="394" t="s">
        <v>530</v>
      </c>
      <c r="N44" s="394"/>
    </row>
    <row r="45" spans="1:14" ht="15" customHeight="1">
      <c r="A45" s="242"/>
      <c r="B45" s="243" t="s">
        <v>200</v>
      </c>
      <c r="C45" s="244"/>
      <c r="D45" s="403"/>
      <c r="E45" s="244"/>
      <c r="F45" s="244"/>
      <c r="G45" s="244"/>
      <c r="H45" s="244"/>
      <c r="I45" s="244"/>
      <c r="J45" s="244"/>
      <c r="K45" s="244"/>
      <c r="L45" s="416"/>
      <c r="M45" s="242"/>
      <c r="N45" s="242"/>
    </row>
    <row r="46" spans="1:14" ht="15" customHeight="1">
      <c r="A46" s="242">
        <v>24</v>
      </c>
      <c r="B46" s="243" t="s">
        <v>396</v>
      </c>
      <c r="C46" s="244"/>
      <c r="D46" s="403"/>
      <c r="E46" s="244"/>
      <c r="F46" s="244">
        <v>3600</v>
      </c>
      <c r="G46" s="244">
        <v>3600</v>
      </c>
      <c r="H46" s="244">
        <v>3600</v>
      </c>
      <c r="I46" s="244">
        <v>3600</v>
      </c>
      <c r="J46" s="244">
        <v>3600</v>
      </c>
      <c r="K46" s="244">
        <v>3600</v>
      </c>
      <c r="L46" s="291">
        <v>1800</v>
      </c>
      <c r="M46" s="395" t="s">
        <v>530</v>
      </c>
      <c r="N46" s="395"/>
    </row>
    <row r="47" spans="1:14" ht="15" customHeight="1">
      <c r="A47" s="242">
        <v>25</v>
      </c>
      <c r="B47" s="243" t="s">
        <v>378</v>
      </c>
      <c r="C47" s="244">
        <v>7910</v>
      </c>
      <c r="D47" s="403">
        <v>14003</v>
      </c>
      <c r="E47" s="244">
        <v>14447</v>
      </c>
      <c r="F47" s="244">
        <v>9997</v>
      </c>
      <c r="G47" s="244">
        <v>7447</v>
      </c>
      <c r="H47" s="244">
        <v>5051</v>
      </c>
      <c r="I47" s="244">
        <v>2727</v>
      </c>
      <c r="J47" s="244">
        <v>962</v>
      </c>
      <c r="K47" s="291" t="s">
        <v>530</v>
      </c>
      <c r="L47" s="291"/>
      <c r="M47" s="291"/>
      <c r="N47" s="291"/>
    </row>
    <row r="48" spans="1:14" ht="15" customHeight="1">
      <c r="A48" s="242">
        <v>26</v>
      </c>
      <c r="B48" s="243" t="s">
        <v>379</v>
      </c>
      <c r="C48" s="244">
        <v>1775</v>
      </c>
      <c r="D48" s="403">
        <v>2750</v>
      </c>
      <c r="E48" s="244">
        <v>2450</v>
      </c>
      <c r="F48" s="244">
        <v>2100</v>
      </c>
      <c r="G48" s="244">
        <v>1400</v>
      </c>
      <c r="H48" s="244">
        <v>700</v>
      </c>
      <c r="I48" s="291" t="s">
        <v>530</v>
      </c>
      <c r="J48" s="291"/>
      <c r="K48" s="291"/>
      <c r="L48" s="291"/>
      <c r="M48" s="291"/>
      <c r="N48" s="291"/>
    </row>
    <row r="49" spans="1:14" ht="15" customHeight="1">
      <c r="A49" s="242">
        <v>27</v>
      </c>
      <c r="B49" s="243" t="s">
        <v>380</v>
      </c>
      <c r="C49" s="244"/>
      <c r="D49" s="403"/>
      <c r="E49" s="244"/>
      <c r="F49" s="244"/>
      <c r="G49" s="244"/>
      <c r="H49" s="244"/>
      <c r="I49" s="244"/>
      <c r="J49" s="244"/>
      <c r="K49" s="244"/>
      <c r="L49" s="101"/>
      <c r="M49" s="101"/>
      <c r="N49" s="101"/>
    </row>
    <row r="50" spans="1:14" ht="15" customHeight="1">
      <c r="A50" s="242">
        <v>28</v>
      </c>
      <c r="B50" s="243" t="s">
        <v>381</v>
      </c>
      <c r="C50" s="244"/>
      <c r="D50" s="403">
        <v>2176</v>
      </c>
      <c r="E50" s="533">
        <v>1714</v>
      </c>
      <c r="F50" s="393" t="s">
        <v>346</v>
      </c>
      <c r="G50" s="393" t="s">
        <v>346</v>
      </c>
      <c r="H50" s="393" t="s">
        <v>346</v>
      </c>
      <c r="I50" s="393" t="s">
        <v>346</v>
      </c>
      <c r="J50" s="393" t="s">
        <v>346</v>
      </c>
      <c r="K50" s="393" t="s">
        <v>346</v>
      </c>
      <c r="L50" s="101"/>
      <c r="M50" s="101"/>
      <c r="N50" s="101"/>
    </row>
    <row r="51" spans="1:14" ht="15" customHeight="1">
      <c r="A51" s="242">
        <v>29</v>
      </c>
      <c r="B51" s="243" t="s">
        <v>382</v>
      </c>
      <c r="C51" s="244"/>
      <c r="D51" s="403"/>
      <c r="E51" s="244"/>
      <c r="F51" s="244"/>
      <c r="G51" s="244"/>
      <c r="H51" s="244"/>
      <c r="I51" s="244"/>
      <c r="J51" s="244"/>
      <c r="K51" s="244"/>
      <c r="L51" s="101"/>
      <c r="M51" s="101"/>
      <c r="N51" s="101"/>
    </row>
    <row r="52" spans="1:14" ht="15" customHeight="1">
      <c r="A52" s="242">
        <v>30</v>
      </c>
      <c r="B52" s="243" t="s">
        <v>383</v>
      </c>
      <c r="C52" s="244"/>
      <c r="D52" s="403"/>
      <c r="E52" s="244"/>
      <c r="F52" s="244"/>
      <c r="G52" s="244"/>
      <c r="H52" s="244"/>
      <c r="I52" s="244"/>
      <c r="J52" s="244"/>
      <c r="K52" s="244"/>
      <c r="L52" s="101"/>
      <c r="M52" s="101"/>
      <c r="N52" s="101"/>
    </row>
    <row r="53" spans="1:14" ht="15" customHeight="1">
      <c r="A53" s="242">
        <v>31</v>
      </c>
      <c r="B53" s="243" t="s">
        <v>384</v>
      </c>
      <c r="C53" s="244"/>
      <c r="D53" s="403"/>
      <c r="E53" s="244"/>
      <c r="F53" s="244"/>
      <c r="G53" s="244"/>
      <c r="H53" s="244"/>
      <c r="I53" s="244"/>
      <c r="J53" s="244"/>
      <c r="K53" s="244"/>
      <c r="L53" s="101"/>
      <c r="M53" s="101"/>
      <c r="N53" s="101"/>
    </row>
    <row r="54" spans="1:14" ht="15" customHeight="1">
      <c r="A54" s="242">
        <v>32</v>
      </c>
      <c r="B54" s="243" t="s">
        <v>385</v>
      </c>
      <c r="C54" s="244"/>
      <c r="D54" s="403"/>
      <c r="E54" s="244"/>
      <c r="F54" s="244"/>
      <c r="G54" s="244"/>
      <c r="H54" s="244"/>
      <c r="I54" s="244"/>
      <c r="J54" s="244"/>
      <c r="K54" s="244"/>
      <c r="L54" s="101"/>
      <c r="M54" s="101"/>
      <c r="N54" s="101"/>
    </row>
    <row r="55" spans="1:14" ht="15" customHeight="1">
      <c r="A55" s="242">
        <v>33</v>
      </c>
      <c r="B55" s="243" t="s">
        <v>386</v>
      </c>
      <c r="C55" s="244"/>
      <c r="D55" s="403"/>
      <c r="E55" s="244"/>
      <c r="F55" s="244"/>
      <c r="G55" s="244"/>
      <c r="H55" s="244"/>
      <c r="I55" s="244"/>
      <c r="J55" s="244"/>
      <c r="K55" s="244"/>
      <c r="L55" s="101"/>
      <c r="M55" s="101"/>
      <c r="N55" s="101"/>
    </row>
    <row r="56" spans="1:14" ht="15" customHeight="1">
      <c r="A56" s="242">
        <v>34</v>
      </c>
      <c r="B56" s="245" t="s">
        <v>339</v>
      </c>
      <c r="C56" s="247">
        <f aca="true" t="shared" si="1" ref="C56:N56">C44/C18</f>
        <v>0.31987977672820955</v>
      </c>
      <c r="D56" s="410">
        <f t="shared" si="1"/>
        <v>0.6528366959820658</v>
      </c>
      <c r="E56" s="410">
        <f t="shared" si="1"/>
        <v>0.6310524888105249</v>
      </c>
      <c r="F56" s="247">
        <f t="shared" si="1"/>
        <v>0.38613106366230443</v>
      </c>
      <c r="G56" s="247">
        <f t="shared" si="1"/>
        <v>0.3195143238525516</v>
      </c>
      <c r="H56" s="247">
        <f t="shared" si="1"/>
        <v>0.259533721898418</v>
      </c>
      <c r="I56" s="247">
        <f t="shared" si="1"/>
        <v>0.17429752066115703</v>
      </c>
      <c r="J56" s="247">
        <f t="shared" si="1"/>
        <v>0.12481532147742819</v>
      </c>
      <c r="K56" s="247">
        <f t="shared" si="1"/>
        <v>0.09836065573770492</v>
      </c>
      <c r="L56" s="247">
        <f t="shared" si="1"/>
        <v>0.049315068493150684</v>
      </c>
      <c r="M56" s="247">
        <f t="shared" si="1"/>
        <v>0</v>
      </c>
      <c r="N56" s="247">
        <f t="shared" si="1"/>
        <v>0</v>
      </c>
    </row>
    <row r="57" spans="1:14" ht="27.75" customHeight="1">
      <c r="A57" s="292">
        <v>35</v>
      </c>
      <c r="B57" s="293" t="s">
        <v>340</v>
      </c>
      <c r="C57" s="246">
        <f aca="true" t="shared" si="2" ref="C57:N57">SUM(C59:C63)</f>
        <v>4040</v>
      </c>
      <c r="D57" s="409">
        <f t="shared" si="2"/>
        <v>1806</v>
      </c>
      <c r="E57" s="246">
        <f>SUM(E59:E61)</f>
        <v>3270</v>
      </c>
      <c r="F57" s="246">
        <v>6025</v>
      </c>
      <c r="G57" s="246">
        <f t="shared" si="2"/>
        <v>4561</v>
      </c>
      <c r="H57" s="246">
        <f t="shared" si="2"/>
        <v>4302</v>
      </c>
      <c r="I57" s="246">
        <f t="shared" si="2"/>
        <v>4110</v>
      </c>
      <c r="J57" s="246">
        <f t="shared" si="2"/>
        <v>2609</v>
      </c>
      <c r="K57" s="246">
        <f t="shared" si="2"/>
        <v>1857</v>
      </c>
      <c r="L57" s="246">
        <f t="shared" si="2"/>
        <v>2668</v>
      </c>
      <c r="M57" s="246">
        <f t="shared" si="2"/>
        <v>2565</v>
      </c>
      <c r="N57" s="246">
        <f t="shared" si="2"/>
        <v>694</v>
      </c>
    </row>
    <row r="58" spans="1:14" ht="15" customHeight="1">
      <c r="A58" s="242"/>
      <c r="B58" s="243" t="s">
        <v>341</v>
      </c>
      <c r="C58" s="244"/>
      <c r="D58" s="403"/>
      <c r="E58" s="244"/>
      <c r="F58" s="244"/>
      <c r="G58" s="244"/>
      <c r="H58" s="244"/>
      <c r="I58" s="244"/>
      <c r="J58" s="244"/>
      <c r="K58" s="244"/>
      <c r="L58" s="101"/>
      <c r="M58" s="101"/>
      <c r="N58" s="101"/>
    </row>
    <row r="59" spans="1:14" ht="15" customHeight="1">
      <c r="A59" s="242">
        <v>36</v>
      </c>
      <c r="B59" s="243" t="s">
        <v>205</v>
      </c>
      <c r="C59" s="244">
        <v>3435</v>
      </c>
      <c r="D59" s="403">
        <v>945</v>
      </c>
      <c r="E59" s="244">
        <v>2332</v>
      </c>
      <c r="F59" s="244">
        <v>4988</v>
      </c>
      <c r="G59" s="244">
        <v>2982</v>
      </c>
      <c r="H59" s="244">
        <v>2716</v>
      </c>
      <c r="I59" s="244">
        <v>2542</v>
      </c>
      <c r="J59" s="244">
        <v>1758</v>
      </c>
      <c r="K59" s="244">
        <v>984</v>
      </c>
      <c r="L59" s="417" t="s">
        <v>346</v>
      </c>
      <c r="M59" s="417" t="s">
        <v>346</v>
      </c>
      <c r="N59" s="417" t="s">
        <v>346</v>
      </c>
    </row>
    <row r="60" spans="1:14" ht="15" customHeight="1">
      <c r="A60" s="242">
        <v>37</v>
      </c>
      <c r="B60" s="243" t="s">
        <v>206</v>
      </c>
      <c r="C60" s="244">
        <v>401</v>
      </c>
      <c r="D60" s="403">
        <v>320</v>
      </c>
      <c r="E60" s="244">
        <v>323</v>
      </c>
      <c r="F60" s="244">
        <v>336</v>
      </c>
      <c r="G60" s="244">
        <v>788</v>
      </c>
      <c r="H60" s="244">
        <v>776</v>
      </c>
      <c r="I60" s="244">
        <v>738</v>
      </c>
      <c r="J60" s="244"/>
      <c r="K60" s="244"/>
      <c r="L60" s="101"/>
      <c r="M60" s="101"/>
      <c r="N60" s="101"/>
    </row>
    <row r="61" spans="1:14" ht="15" customHeight="1">
      <c r="A61" s="248">
        <v>38</v>
      </c>
      <c r="B61" s="249" t="s">
        <v>268</v>
      </c>
      <c r="C61" s="250">
        <v>204</v>
      </c>
      <c r="D61" s="411">
        <v>541</v>
      </c>
      <c r="E61" s="244">
        <v>615</v>
      </c>
      <c r="F61" s="244">
        <v>553</v>
      </c>
      <c r="G61" s="244">
        <v>543</v>
      </c>
      <c r="H61" s="244">
        <v>562</v>
      </c>
      <c r="I61" s="244">
        <v>582</v>
      </c>
      <c r="J61" s="244">
        <v>603</v>
      </c>
      <c r="K61" s="244">
        <v>625</v>
      </c>
      <c r="L61" s="101">
        <v>645</v>
      </c>
      <c r="M61" s="395">
        <v>666</v>
      </c>
      <c r="N61" s="395">
        <v>694</v>
      </c>
    </row>
    <row r="62" spans="1:14" ht="15" customHeight="1">
      <c r="A62" s="251"/>
      <c r="B62" s="307" t="s">
        <v>207</v>
      </c>
      <c r="C62" s="308"/>
      <c r="D62" s="412"/>
      <c r="E62" s="250"/>
      <c r="F62" s="250"/>
      <c r="G62" s="250"/>
      <c r="H62" s="250"/>
      <c r="I62" s="250"/>
      <c r="J62" s="250"/>
      <c r="K62" s="250"/>
      <c r="L62" s="110"/>
      <c r="M62" s="110"/>
      <c r="N62" s="110"/>
    </row>
    <row r="63" spans="1:14" ht="15" customHeight="1">
      <c r="A63" s="248">
        <v>39</v>
      </c>
      <c r="B63" s="249" t="s">
        <v>387</v>
      </c>
      <c r="C63" s="250"/>
      <c r="D63" s="411"/>
      <c r="E63" s="250"/>
      <c r="F63" s="250">
        <v>148</v>
      </c>
      <c r="G63" s="250">
        <v>248</v>
      </c>
      <c r="H63" s="250">
        <v>248</v>
      </c>
      <c r="I63" s="250">
        <v>248</v>
      </c>
      <c r="J63" s="250">
        <v>248</v>
      </c>
      <c r="K63" s="250">
        <v>248</v>
      </c>
      <c r="L63" s="250">
        <v>2023</v>
      </c>
      <c r="M63" s="250">
        <v>1899</v>
      </c>
      <c r="N63" s="250"/>
    </row>
    <row r="64" spans="1:14" ht="15" customHeight="1">
      <c r="A64" s="304"/>
      <c r="B64" s="305" t="s">
        <v>208</v>
      </c>
      <c r="C64" s="306"/>
      <c r="D64" s="413"/>
      <c r="E64" s="308"/>
      <c r="F64" s="308"/>
      <c r="G64" s="308"/>
      <c r="H64" s="308"/>
      <c r="I64" s="308"/>
      <c r="J64" s="308"/>
      <c r="K64" s="308"/>
      <c r="L64" s="145"/>
      <c r="M64" s="145"/>
      <c r="N64" s="145"/>
    </row>
    <row r="65" spans="1:14" ht="15" customHeight="1">
      <c r="A65" s="248">
        <v>40</v>
      </c>
      <c r="B65" s="252" t="s">
        <v>342</v>
      </c>
      <c r="C65" s="254"/>
      <c r="D65" s="254"/>
      <c r="E65" s="414"/>
      <c r="F65" s="414"/>
      <c r="G65" s="414"/>
      <c r="H65" s="414"/>
      <c r="I65" s="414"/>
      <c r="J65" s="414"/>
      <c r="K65" s="415"/>
      <c r="L65" s="144"/>
      <c r="M65" s="144"/>
      <c r="N65" s="144"/>
    </row>
    <row r="66" spans="1:14" ht="15" customHeight="1">
      <c r="A66" s="251"/>
      <c r="B66" s="253" t="s">
        <v>343</v>
      </c>
      <c r="C66" s="255">
        <f aca="true" t="shared" si="3" ref="C66:M66">C57/C18</f>
        <v>0.1334346203388711</v>
      </c>
      <c r="D66" s="255">
        <f t="shared" si="3"/>
        <v>0.062286601138127264</v>
      </c>
      <c r="E66" s="255">
        <f t="shared" si="3"/>
        <v>0.11087752610877526</v>
      </c>
      <c r="F66" s="255">
        <f t="shared" si="3"/>
        <v>0.14820919019974416</v>
      </c>
      <c r="G66" s="255">
        <f t="shared" si="3"/>
        <v>0.11708080911797926</v>
      </c>
      <c r="H66" s="255">
        <f t="shared" si="3"/>
        <v>0.11940049958368026</v>
      </c>
      <c r="I66" s="255">
        <f t="shared" si="3"/>
        <v>0.11322314049586776</v>
      </c>
      <c r="J66" s="255">
        <f t="shared" si="3"/>
        <v>0.07138166894664842</v>
      </c>
      <c r="K66" s="255">
        <f t="shared" si="3"/>
        <v>0.05073770491803279</v>
      </c>
      <c r="L66" s="255">
        <f t="shared" si="3"/>
        <v>0.0730958904109589</v>
      </c>
      <c r="M66" s="255">
        <f t="shared" si="3"/>
        <v>0.07056396148555709</v>
      </c>
      <c r="N66" s="255">
        <f>N57/N18</f>
        <v>0.019331476323119778</v>
      </c>
    </row>
    <row r="67" spans="1:4" ht="15" customHeight="1">
      <c r="A67" s="3"/>
      <c r="B67" s="3"/>
      <c r="C67" s="3"/>
      <c r="D67" s="3"/>
    </row>
    <row r="68" spans="1:4" ht="11.25">
      <c r="A68" s="3"/>
      <c r="B68" s="3"/>
      <c r="C68" s="3"/>
      <c r="D68" s="3"/>
    </row>
    <row r="69" spans="1:4" ht="11.25">
      <c r="A69" s="3"/>
      <c r="B69" s="3"/>
      <c r="C69" s="3"/>
      <c r="D69" s="3"/>
    </row>
    <row r="70" spans="1:4" ht="11.25">
      <c r="A70" s="3"/>
      <c r="B70" s="3"/>
      <c r="C70" s="3"/>
      <c r="D70" s="3"/>
    </row>
    <row r="71" spans="1:4" ht="11.25">
      <c r="A71" s="3"/>
      <c r="B71" s="3"/>
      <c r="C71" s="3"/>
      <c r="D71" s="3"/>
    </row>
    <row r="72" spans="1:4" ht="11.25">
      <c r="A72" s="3"/>
      <c r="B72" s="3"/>
      <c r="C72" s="3"/>
      <c r="D72" s="3"/>
    </row>
    <row r="73" spans="1:4" ht="11.25">
      <c r="A73" s="3"/>
      <c r="B73" s="3"/>
      <c r="C73" s="3"/>
      <c r="D73" s="3"/>
    </row>
    <row r="74" spans="1:4" ht="11.25">
      <c r="A74" s="3"/>
      <c r="B74" s="3"/>
      <c r="C74" s="3"/>
      <c r="D74" s="3"/>
    </row>
    <row r="75" spans="1:4" ht="11.25">
      <c r="A75" s="3"/>
      <c r="B75" s="3"/>
      <c r="C75" s="3"/>
      <c r="D75" s="3"/>
    </row>
    <row r="76" spans="1:4" ht="11.25">
      <c r="A76" s="3"/>
      <c r="B76" s="3"/>
      <c r="C76" s="3"/>
      <c r="D76" s="3"/>
    </row>
    <row r="77" spans="1:4" ht="11.25">
      <c r="A77" s="3"/>
      <c r="B77" s="3"/>
      <c r="C77" s="3"/>
      <c r="D77" s="3"/>
    </row>
    <row r="78" spans="1:4" ht="11.25">
      <c r="A78" s="3"/>
      <c r="B78" s="3"/>
      <c r="C78" s="3"/>
      <c r="D78" s="3"/>
    </row>
    <row r="79" spans="1:4" ht="11.25">
      <c r="A79" s="3"/>
      <c r="B79" s="3"/>
      <c r="C79" s="3"/>
      <c r="D79" s="3"/>
    </row>
    <row r="80" spans="1:4" ht="11.25">
      <c r="A80" s="3"/>
      <c r="B80" s="3"/>
      <c r="C80" s="3"/>
      <c r="D80" s="3"/>
    </row>
    <row r="81" spans="1:4" ht="11.25">
      <c r="A81" s="3"/>
      <c r="B81" s="3"/>
      <c r="C81" s="3"/>
      <c r="D81" s="3"/>
    </row>
    <row r="82" spans="1:4" ht="11.25">
      <c r="A82" s="3"/>
      <c r="B82" s="3"/>
      <c r="C82" s="3"/>
      <c r="D82" s="3"/>
    </row>
    <row r="83" spans="1:4" ht="11.25">
      <c r="A83" s="3"/>
      <c r="B83" s="3"/>
      <c r="C83" s="3"/>
      <c r="D83" s="3"/>
    </row>
    <row r="84" spans="1:4" ht="11.25">
      <c r="A84" s="3"/>
      <c r="B84" s="3"/>
      <c r="C84" s="3"/>
      <c r="D84" s="3"/>
    </row>
    <row r="85" spans="1:4" ht="11.25">
      <c r="A85" s="3"/>
      <c r="B85" s="3"/>
      <c r="C85" s="3"/>
      <c r="D85" s="3"/>
    </row>
    <row r="86" spans="1:4" ht="11.25">
      <c r="A86" s="3"/>
      <c r="B86" s="3"/>
      <c r="C86" s="3"/>
      <c r="D86" s="3"/>
    </row>
    <row r="87" spans="1:4" ht="11.25">
      <c r="A87" s="3"/>
      <c r="B87" s="3"/>
      <c r="C87" s="3"/>
      <c r="D87" s="3"/>
    </row>
    <row r="88" spans="1:4" ht="11.25">
      <c r="A88" s="3"/>
      <c r="B88" s="3"/>
      <c r="C88" s="3"/>
      <c r="D88" s="3"/>
    </row>
    <row r="89" spans="1:4" ht="11.25">
      <c r="A89" s="3"/>
      <c r="B89" s="3"/>
      <c r="C89" s="3"/>
      <c r="D89" s="3"/>
    </row>
    <row r="90" spans="1:4" ht="11.25">
      <c r="A90" s="3"/>
      <c r="B90" s="3"/>
      <c r="C90" s="3"/>
      <c r="D90" s="3"/>
    </row>
    <row r="91" spans="1:4" ht="11.25">
      <c r="A91" s="3"/>
      <c r="B91" s="3"/>
      <c r="C91" s="3"/>
      <c r="D91" s="3"/>
    </row>
    <row r="92" spans="1:4" ht="11.25">
      <c r="A92" s="3"/>
      <c r="B92" s="3"/>
      <c r="C92" s="3"/>
      <c r="D92" s="3"/>
    </row>
    <row r="93" spans="1:4" ht="11.25">
      <c r="A93" s="3"/>
      <c r="B93" s="3"/>
      <c r="C93" s="3"/>
      <c r="D93" s="3"/>
    </row>
    <row r="94" spans="1:4" ht="11.25">
      <c r="A94" s="3"/>
      <c r="B94" s="3"/>
      <c r="C94" s="3"/>
      <c r="D94" s="3"/>
    </row>
    <row r="95" spans="1:4" ht="11.25">
      <c r="A95" s="3"/>
      <c r="B95" s="3"/>
      <c r="C95" s="3"/>
      <c r="D95" s="3"/>
    </row>
    <row r="96" spans="1:4" ht="11.25">
      <c r="A96" s="3"/>
      <c r="B96" s="3"/>
      <c r="C96" s="3"/>
      <c r="D96" s="3"/>
    </row>
    <row r="97" spans="1:4" ht="11.25">
      <c r="A97" s="3"/>
      <c r="B97" s="3"/>
      <c r="C97" s="3"/>
      <c r="D97" s="3"/>
    </row>
    <row r="98" spans="1:4" ht="11.25">
      <c r="A98" s="3"/>
      <c r="B98" s="3"/>
      <c r="C98" s="3"/>
      <c r="D98" s="3"/>
    </row>
    <row r="99" spans="1:4" ht="11.25">
      <c r="A99" s="3"/>
      <c r="B99" s="3"/>
      <c r="C99" s="3"/>
      <c r="D99" s="3"/>
    </row>
    <row r="100" spans="1:4" ht="11.25">
      <c r="A100" s="3"/>
      <c r="B100" s="3"/>
      <c r="C100" s="3"/>
      <c r="D100" s="3"/>
    </row>
    <row r="101" spans="1:4" ht="11.25">
      <c r="A101" s="3"/>
      <c r="B101" s="3"/>
      <c r="C101" s="3"/>
      <c r="D101" s="3"/>
    </row>
    <row r="102" spans="1:4" ht="11.25">
      <c r="A102" s="3"/>
      <c r="B102" s="3"/>
      <c r="C102" s="3"/>
      <c r="D102" s="3"/>
    </row>
    <row r="103" spans="1:4" ht="11.25">
      <c r="A103" s="3"/>
      <c r="B103" s="3"/>
      <c r="C103" s="3"/>
      <c r="D103" s="3"/>
    </row>
    <row r="104" spans="1:4" ht="11.25">
      <c r="A104" s="3"/>
      <c r="B104" s="3"/>
      <c r="C104" s="3"/>
      <c r="D104" s="3"/>
    </row>
    <row r="105" spans="1:4" ht="11.25">
      <c r="A105" s="3"/>
      <c r="B105" s="3"/>
      <c r="C105" s="3"/>
      <c r="D105" s="3"/>
    </row>
    <row r="106" spans="1:4" ht="11.25">
      <c r="A106" s="3"/>
      <c r="B106" s="3"/>
      <c r="C106" s="3"/>
      <c r="D106" s="3"/>
    </row>
    <row r="107" spans="1:4" ht="11.25">
      <c r="A107" s="3"/>
      <c r="B107" s="3"/>
      <c r="C107" s="3"/>
      <c r="D107" s="3"/>
    </row>
    <row r="108" spans="1:4" ht="11.25">
      <c r="A108" s="3"/>
      <c r="B108" s="3"/>
      <c r="C108" s="3"/>
      <c r="D108" s="3"/>
    </row>
    <row r="109" spans="1:4" ht="11.25">
      <c r="A109" s="3"/>
      <c r="B109" s="3"/>
      <c r="C109" s="3"/>
      <c r="D109" s="3"/>
    </row>
    <row r="110" spans="1:4" ht="11.25">
      <c r="A110" s="3"/>
      <c r="B110" s="3"/>
      <c r="C110" s="3"/>
      <c r="D110" s="3"/>
    </row>
    <row r="111" spans="1:4" ht="11.25">
      <c r="A111" s="3"/>
      <c r="B111" s="3"/>
      <c r="C111" s="3"/>
      <c r="D111" s="3"/>
    </row>
    <row r="112" spans="1:4" ht="11.25">
      <c r="A112" s="3"/>
      <c r="B112" s="3"/>
      <c r="C112" s="3"/>
      <c r="D112" s="3"/>
    </row>
    <row r="113" spans="1:4" ht="11.25">
      <c r="A113" s="3"/>
      <c r="B113" s="3"/>
      <c r="C113" s="3"/>
      <c r="D113" s="3"/>
    </row>
    <row r="114" spans="1:4" ht="11.25">
      <c r="A114" s="3"/>
      <c r="B114" s="3"/>
      <c r="C114" s="3"/>
      <c r="D114" s="3"/>
    </row>
    <row r="115" spans="1:4" ht="11.25">
      <c r="A115" s="3"/>
      <c r="B115" s="3"/>
      <c r="C115" s="3"/>
      <c r="D115" s="3"/>
    </row>
    <row r="116" spans="1:4" ht="11.25">
      <c r="A116" s="3"/>
      <c r="B116" s="3"/>
      <c r="C116" s="3"/>
      <c r="D116" s="3"/>
    </row>
    <row r="117" spans="1:4" ht="11.25">
      <c r="A117" s="3"/>
      <c r="B117" s="3"/>
      <c r="C117" s="3"/>
      <c r="D117" s="3"/>
    </row>
    <row r="118" spans="1:4" ht="11.25">
      <c r="A118" s="3"/>
      <c r="B118" s="3"/>
      <c r="C118" s="3"/>
      <c r="D118" s="3"/>
    </row>
    <row r="119" spans="1:4" ht="11.25">
      <c r="A119" s="3"/>
      <c r="B119" s="3"/>
      <c r="C119" s="3"/>
      <c r="D119" s="3"/>
    </row>
    <row r="120" spans="1:4" ht="11.25">
      <c r="A120" s="3"/>
      <c r="B120" s="3"/>
      <c r="C120" s="3"/>
      <c r="D120" s="3"/>
    </row>
    <row r="121" spans="1:4" ht="11.25">
      <c r="A121" s="3"/>
      <c r="B121" s="3"/>
      <c r="C121" s="3"/>
      <c r="D121" s="3"/>
    </row>
    <row r="122" spans="1:4" ht="11.25">
      <c r="A122" s="3"/>
      <c r="B122" s="3"/>
      <c r="C122" s="3"/>
      <c r="D122" s="3"/>
    </row>
    <row r="123" spans="1:4" ht="11.25">
      <c r="A123" s="3"/>
      <c r="B123" s="3"/>
      <c r="C123" s="3"/>
      <c r="D123" s="3"/>
    </row>
    <row r="124" spans="1:4" ht="11.25">
      <c r="A124" s="3"/>
      <c r="B124" s="3"/>
      <c r="C124" s="3"/>
      <c r="D124" s="3"/>
    </row>
    <row r="125" spans="1:4" ht="11.25">
      <c r="A125" s="3"/>
      <c r="B125" s="3"/>
      <c r="C125" s="3"/>
      <c r="D125" s="3"/>
    </row>
    <row r="126" spans="1:4" ht="11.25">
      <c r="A126" s="3"/>
      <c r="B126" s="3"/>
      <c r="C126" s="3"/>
      <c r="D126" s="3"/>
    </row>
    <row r="127" spans="1:4" ht="11.25">
      <c r="A127" s="3"/>
      <c r="B127" s="3"/>
      <c r="C127" s="3"/>
      <c r="D127" s="3"/>
    </row>
    <row r="128" spans="1:4" ht="11.25">
      <c r="A128" s="3"/>
      <c r="B128" s="3"/>
      <c r="C128" s="3"/>
      <c r="D128" s="3"/>
    </row>
    <row r="129" spans="1:4" ht="11.25">
      <c r="A129" s="3"/>
      <c r="B129" s="3"/>
      <c r="C129" s="3"/>
      <c r="D129" s="3"/>
    </row>
    <row r="130" spans="1:4" ht="11.25">
      <c r="A130" s="3"/>
      <c r="B130" s="3"/>
      <c r="C130" s="3"/>
      <c r="D130" s="3"/>
    </row>
    <row r="131" spans="1:4" ht="11.25">
      <c r="A131" s="3"/>
      <c r="B131" s="3"/>
      <c r="C131" s="3"/>
      <c r="D131" s="3"/>
    </row>
    <row r="132" spans="1:4" ht="11.25">
      <c r="A132" s="3"/>
      <c r="B132" s="3"/>
      <c r="C132" s="3"/>
      <c r="D132" s="3"/>
    </row>
    <row r="133" spans="1:4" ht="11.25">
      <c r="A133" s="3"/>
      <c r="B133" s="3"/>
      <c r="C133" s="3"/>
      <c r="D133" s="3"/>
    </row>
    <row r="134" spans="1:4" ht="11.25">
      <c r="A134" s="3"/>
      <c r="B134" s="3"/>
      <c r="C134" s="3"/>
      <c r="D134" s="3"/>
    </row>
    <row r="135" spans="1:4" ht="11.25">
      <c r="A135" s="3"/>
      <c r="B135" s="3"/>
      <c r="C135" s="3"/>
      <c r="D135" s="3"/>
    </row>
    <row r="136" spans="1:4" ht="11.25">
      <c r="A136" s="3"/>
      <c r="B136" s="3"/>
      <c r="C136" s="3"/>
      <c r="D136" s="3"/>
    </row>
    <row r="137" spans="1:4" ht="11.25">
      <c r="A137" s="3"/>
      <c r="B137" s="3"/>
      <c r="C137" s="3"/>
      <c r="D137" s="3"/>
    </row>
    <row r="138" spans="1:4" ht="11.25">
      <c r="A138" s="3"/>
      <c r="B138" s="3"/>
      <c r="C138" s="3"/>
      <c r="D138" s="3"/>
    </row>
    <row r="139" spans="1:4" ht="11.25">
      <c r="A139" s="3"/>
      <c r="B139" s="3"/>
      <c r="C139" s="3"/>
      <c r="D139" s="3"/>
    </row>
    <row r="140" spans="1:4" ht="11.25">
      <c r="A140" s="3"/>
      <c r="B140" s="3"/>
      <c r="C140" s="3"/>
      <c r="D140" s="3"/>
    </row>
    <row r="141" spans="1:4" ht="11.25">
      <c r="A141" s="3"/>
      <c r="B141" s="3"/>
      <c r="C141" s="3"/>
      <c r="D141" s="3"/>
    </row>
    <row r="142" spans="1:4" ht="11.25">
      <c r="A142" s="3"/>
      <c r="B142" s="3"/>
      <c r="C142" s="3"/>
      <c r="D142" s="3"/>
    </row>
    <row r="143" spans="1:4" ht="11.25">
      <c r="A143" s="3"/>
      <c r="B143" s="3"/>
      <c r="C143" s="3"/>
      <c r="D143" s="3"/>
    </row>
    <row r="144" spans="1:4" ht="11.25">
      <c r="A144" s="3"/>
      <c r="B144" s="3"/>
      <c r="C144" s="3"/>
      <c r="D144" s="3"/>
    </row>
    <row r="145" spans="1:4" ht="11.25">
      <c r="A145" s="3"/>
      <c r="B145" s="3"/>
      <c r="C145" s="3"/>
      <c r="D145" s="3"/>
    </row>
    <row r="146" spans="1:4" ht="11.25">
      <c r="A146" s="3"/>
      <c r="B146" s="3"/>
      <c r="C146" s="3"/>
      <c r="D146" s="3"/>
    </row>
    <row r="147" spans="1:4" ht="11.25">
      <c r="A147" s="3"/>
      <c r="B147" s="3"/>
      <c r="C147" s="3"/>
      <c r="D147" s="3"/>
    </row>
    <row r="148" spans="1:4" ht="11.25">
      <c r="A148" s="3"/>
      <c r="B148" s="3"/>
      <c r="C148" s="3"/>
      <c r="D148" s="3"/>
    </row>
    <row r="149" spans="1:4" ht="11.25">
      <c r="A149" s="3"/>
      <c r="B149" s="3"/>
      <c r="C149" s="3"/>
      <c r="D149" s="3"/>
    </row>
    <row r="150" spans="1:4" ht="11.25">
      <c r="A150" s="3"/>
      <c r="B150" s="3"/>
      <c r="C150" s="3"/>
      <c r="D150" s="3"/>
    </row>
    <row r="151" spans="1:4" ht="11.25">
      <c r="A151" s="3"/>
      <c r="B151" s="3"/>
      <c r="C151" s="3"/>
      <c r="D151" s="3"/>
    </row>
    <row r="152" spans="1:4" ht="11.25">
      <c r="A152" s="3"/>
      <c r="B152" s="3"/>
      <c r="C152" s="3"/>
      <c r="D152" s="3"/>
    </row>
    <row r="153" spans="1:4" ht="11.25">
      <c r="A153" s="3"/>
      <c r="B153" s="3"/>
      <c r="C153" s="3"/>
      <c r="D153" s="3"/>
    </row>
    <row r="154" spans="1:4" ht="11.25">
      <c r="A154" s="3"/>
      <c r="B154" s="3"/>
      <c r="C154" s="3"/>
      <c r="D154" s="3"/>
    </row>
    <row r="155" spans="1:4" ht="11.25">
      <c r="A155" s="3"/>
      <c r="B155" s="3"/>
      <c r="C155" s="3"/>
      <c r="D155" s="3"/>
    </row>
    <row r="156" spans="1:4" ht="11.25">
      <c r="A156" s="3"/>
      <c r="B156" s="3"/>
      <c r="C156" s="3"/>
      <c r="D156" s="3"/>
    </row>
    <row r="157" spans="1:4" ht="11.25">
      <c r="A157" s="3"/>
      <c r="B157" s="3"/>
      <c r="C157" s="3"/>
      <c r="D157" s="3"/>
    </row>
    <row r="158" spans="1:4" ht="11.25">
      <c r="A158" s="3"/>
      <c r="B158" s="3"/>
      <c r="C158" s="3"/>
      <c r="D158" s="3"/>
    </row>
    <row r="159" spans="1:4" ht="11.25">
      <c r="A159" s="3"/>
      <c r="B159" s="3"/>
      <c r="C159" s="3"/>
      <c r="D159" s="3"/>
    </row>
    <row r="160" spans="1:4" ht="11.25">
      <c r="A160" s="3"/>
      <c r="B160" s="3"/>
      <c r="C160" s="3"/>
      <c r="D160" s="3"/>
    </row>
    <row r="161" spans="1:4" ht="11.25">
      <c r="A161" s="3"/>
      <c r="B161" s="3"/>
      <c r="C161" s="3"/>
      <c r="D161" s="3"/>
    </row>
    <row r="162" spans="1:4" ht="11.25">
      <c r="A162" s="3"/>
      <c r="B162" s="3"/>
      <c r="C162" s="3"/>
      <c r="D162" s="3"/>
    </row>
    <row r="163" spans="1:4" ht="11.25">
      <c r="A163" s="3"/>
      <c r="B163" s="3"/>
      <c r="C163" s="3"/>
      <c r="D163" s="3"/>
    </row>
    <row r="164" spans="1:4" ht="11.25">
      <c r="A164" s="3"/>
      <c r="B164" s="3"/>
      <c r="C164" s="3"/>
      <c r="D164" s="3"/>
    </row>
    <row r="165" spans="1:4" ht="11.25">
      <c r="A165" s="3"/>
      <c r="B165" s="3"/>
      <c r="C165" s="3"/>
      <c r="D165" s="3"/>
    </row>
    <row r="166" spans="1:4" ht="11.25">
      <c r="A166" s="3"/>
      <c r="B166" s="3"/>
      <c r="C166" s="3"/>
      <c r="D166" s="3"/>
    </row>
    <row r="167" spans="1:4" ht="11.25">
      <c r="A167" s="3"/>
      <c r="B167" s="3"/>
      <c r="C167" s="3"/>
      <c r="D167" s="3"/>
    </row>
    <row r="168" spans="1:4" ht="11.25">
      <c r="A168" s="3"/>
      <c r="B168" s="3"/>
      <c r="C168" s="3"/>
      <c r="D168" s="3"/>
    </row>
    <row r="169" spans="1:4" ht="11.25">
      <c r="A169" s="3"/>
      <c r="B169" s="3"/>
      <c r="C169" s="3"/>
      <c r="D169" s="3"/>
    </row>
    <row r="170" spans="1:4" ht="11.25">
      <c r="A170" s="3"/>
      <c r="B170" s="3"/>
      <c r="C170" s="3"/>
      <c r="D170" s="3"/>
    </row>
    <row r="171" spans="1:4" ht="11.25">
      <c r="A171" s="3"/>
      <c r="B171" s="3"/>
      <c r="C171" s="3"/>
      <c r="D171" s="3"/>
    </row>
    <row r="172" spans="1:4" ht="11.25">
      <c r="A172" s="3"/>
      <c r="B172" s="3"/>
      <c r="C172" s="3"/>
      <c r="D172" s="3"/>
    </row>
    <row r="173" spans="1:4" ht="11.25">
      <c r="A173" s="3"/>
      <c r="B173" s="3"/>
      <c r="C173" s="3"/>
      <c r="D173" s="3"/>
    </row>
    <row r="174" spans="1:4" ht="11.25">
      <c r="A174" s="3"/>
      <c r="B174" s="3"/>
      <c r="C174" s="3"/>
      <c r="D174" s="3"/>
    </row>
    <row r="175" spans="1:4" ht="11.25">
      <c r="A175" s="3"/>
      <c r="B175" s="3"/>
      <c r="C175" s="3"/>
      <c r="D175" s="3"/>
    </row>
    <row r="176" spans="1:4" ht="11.25">
      <c r="A176" s="3"/>
      <c r="B176" s="3"/>
      <c r="C176" s="3"/>
      <c r="D176" s="3"/>
    </row>
    <row r="177" spans="1:4" ht="11.25">
      <c r="A177" s="3"/>
      <c r="B177" s="3"/>
      <c r="C177" s="3"/>
      <c r="D177" s="3"/>
    </row>
    <row r="178" spans="1:4" ht="11.25">
      <c r="A178" s="3"/>
      <c r="B178" s="3"/>
      <c r="C178" s="3"/>
      <c r="D178" s="3"/>
    </row>
    <row r="179" spans="1:4" ht="11.25">
      <c r="A179" s="3"/>
      <c r="B179" s="3"/>
      <c r="C179" s="3"/>
      <c r="D179" s="3"/>
    </row>
    <row r="180" spans="1:4" ht="11.25">
      <c r="A180" s="3"/>
      <c r="B180" s="3"/>
      <c r="C180" s="3"/>
      <c r="D180" s="3"/>
    </row>
    <row r="181" spans="1:4" ht="11.25">
      <c r="A181" s="3"/>
      <c r="B181" s="3"/>
      <c r="C181" s="3"/>
      <c r="D181" s="3"/>
    </row>
    <row r="182" spans="1:4" ht="11.25">
      <c r="A182" s="3"/>
      <c r="B182" s="3"/>
      <c r="C182" s="3"/>
      <c r="D182" s="3"/>
    </row>
    <row r="183" spans="1:4" ht="11.25">
      <c r="A183" s="3"/>
      <c r="B183" s="3"/>
      <c r="C183" s="3"/>
      <c r="D183" s="3"/>
    </row>
    <row r="184" spans="1:4" ht="11.25">
      <c r="A184" s="3"/>
      <c r="B184" s="3"/>
      <c r="C184" s="3"/>
      <c r="D184" s="3"/>
    </row>
    <row r="185" spans="1:4" ht="11.25">
      <c r="A185" s="3"/>
      <c r="B185" s="3"/>
      <c r="C185" s="3"/>
      <c r="D185" s="3"/>
    </row>
    <row r="186" spans="1:4" ht="11.25">
      <c r="A186" s="3"/>
      <c r="B186" s="3"/>
      <c r="C186" s="3"/>
      <c r="D186" s="3"/>
    </row>
    <row r="187" spans="1:4" ht="11.25">
      <c r="A187" s="3"/>
      <c r="B187" s="3"/>
      <c r="C187" s="3"/>
      <c r="D187" s="3"/>
    </row>
    <row r="188" spans="1:4" ht="11.25">
      <c r="A188" s="3"/>
      <c r="B188" s="3"/>
      <c r="C188" s="3"/>
      <c r="D188" s="3"/>
    </row>
    <row r="189" spans="1:4" ht="11.25">
      <c r="A189" s="3"/>
      <c r="B189" s="3"/>
      <c r="C189" s="3"/>
      <c r="D189" s="3"/>
    </row>
    <row r="190" spans="1:4" ht="11.25">
      <c r="A190" s="3"/>
      <c r="B190" s="3"/>
      <c r="C190" s="3"/>
      <c r="D190" s="3"/>
    </row>
    <row r="191" spans="1:4" ht="11.25">
      <c r="A191" s="3"/>
      <c r="B191" s="3"/>
      <c r="C191" s="3"/>
      <c r="D191" s="3"/>
    </row>
    <row r="192" spans="1:4" ht="11.25">
      <c r="A192" s="3"/>
      <c r="B192" s="3"/>
      <c r="C192" s="3"/>
      <c r="D192" s="3"/>
    </row>
    <row r="193" spans="1:4" ht="11.25">
      <c r="A193" s="3"/>
      <c r="B193" s="3"/>
      <c r="C193" s="3"/>
      <c r="D193" s="3"/>
    </row>
    <row r="194" spans="1:4" ht="11.25">
      <c r="A194" s="3"/>
      <c r="B194" s="3"/>
      <c r="C194" s="3"/>
      <c r="D194" s="3"/>
    </row>
    <row r="195" spans="1:4" ht="11.25">
      <c r="A195" s="3"/>
      <c r="B195" s="3"/>
      <c r="C195" s="3"/>
      <c r="D195" s="3"/>
    </row>
    <row r="196" spans="1:4" ht="11.25">
      <c r="A196" s="3"/>
      <c r="B196" s="3"/>
      <c r="C196" s="3"/>
      <c r="D196" s="3"/>
    </row>
    <row r="197" spans="1:4" ht="11.25">
      <c r="A197" s="3"/>
      <c r="B197" s="3"/>
      <c r="C197" s="3"/>
      <c r="D197" s="3"/>
    </row>
    <row r="198" spans="1:4" ht="11.25">
      <c r="A198" s="3"/>
      <c r="B198" s="3"/>
      <c r="C198" s="3"/>
      <c r="D198" s="3"/>
    </row>
    <row r="199" spans="1:4" ht="11.25">
      <c r="A199" s="3"/>
      <c r="B199" s="3"/>
      <c r="C199" s="3"/>
      <c r="D199" s="3"/>
    </row>
    <row r="200" spans="1:4" ht="11.25">
      <c r="A200" s="3"/>
      <c r="B200" s="3"/>
      <c r="C200" s="3"/>
      <c r="D200" s="3"/>
    </row>
    <row r="201" spans="1:4" ht="11.25">
      <c r="A201" s="3"/>
      <c r="B201" s="3"/>
      <c r="C201" s="3"/>
      <c r="D201" s="3"/>
    </row>
    <row r="202" spans="1:4" ht="11.25">
      <c r="A202" s="3"/>
      <c r="B202" s="3"/>
      <c r="C202" s="3"/>
      <c r="D202" s="3"/>
    </row>
    <row r="203" spans="1:4" ht="11.25">
      <c r="A203" s="3"/>
      <c r="B203" s="3"/>
      <c r="C203" s="3"/>
      <c r="D203" s="3"/>
    </row>
    <row r="204" spans="1:4" ht="11.25">
      <c r="A204" s="3"/>
      <c r="B204" s="3"/>
      <c r="C204" s="3"/>
      <c r="D204" s="3"/>
    </row>
    <row r="205" spans="1:4" ht="11.25">
      <c r="A205" s="3"/>
      <c r="B205" s="3"/>
      <c r="C205" s="3"/>
      <c r="D205" s="3"/>
    </row>
    <row r="206" spans="1:4" ht="11.25">
      <c r="A206" s="3"/>
      <c r="B206" s="3"/>
      <c r="C206" s="3"/>
      <c r="D206" s="3"/>
    </row>
    <row r="207" spans="1:4" ht="11.25">
      <c r="A207" s="3"/>
      <c r="B207" s="3"/>
      <c r="C207" s="3"/>
      <c r="D207" s="3"/>
    </row>
    <row r="208" spans="1:4" ht="11.25">
      <c r="A208" s="3"/>
      <c r="B208" s="3"/>
      <c r="C208" s="3"/>
      <c r="D208" s="3"/>
    </row>
    <row r="209" spans="1:4" ht="11.25">
      <c r="A209" s="3"/>
      <c r="B209" s="3"/>
      <c r="C209" s="3"/>
      <c r="D209" s="3"/>
    </row>
    <row r="210" spans="1:4" ht="11.25">
      <c r="A210" s="3"/>
      <c r="B210" s="3"/>
      <c r="C210" s="3"/>
      <c r="D210" s="3"/>
    </row>
    <row r="211" spans="1:4" ht="11.25">
      <c r="A211" s="3"/>
      <c r="B211" s="3"/>
      <c r="C211" s="3"/>
      <c r="D211" s="3"/>
    </row>
    <row r="212" spans="1:4" ht="11.25">
      <c r="A212" s="3"/>
      <c r="B212" s="3"/>
      <c r="C212" s="3"/>
      <c r="D212" s="3"/>
    </row>
    <row r="213" spans="1:4" ht="11.25">
      <c r="A213" s="3"/>
      <c r="B213" s="3"/>
      <c r="C213" s="3"/>
      <c r="D213" s="3"/>
    </row>
    <row r="214" spans="1:4" ht="11.25">
      <c r="A214" s="3"/>
      <c r="B214" s="3"/>
      <c r="C214" s="3"/>
      <c r="D214" s="3"/>
    </row>
    <row r="215" spans="1:4" ht="11.25">
      <c r="A215" s="3"/>
      <c r="B215" s="3"/>
      <c r="C215" s="3"/>
      <c r="D215" s="3"/>
    </row>
    <row r="216" spans="1:4" ht="11.25">
      <c r="A216" s="3"/>
      <c r="B216" s="3"/>
      <c r="C216" s="3"/>
      <c r="D216" s="3"/>
    </row>
    <row r="217" spans="1:4" ht="11.25">
      <c r="A217" s="3"/>
      <c r="B217" s="3"/>
      <c r="C217" s="3"/>
      <c r="D217" s="3"/>
    </row>
    <row r="218" spans="1:4" ht="11.25">
      <c r="A218" s="3"/>
      <c r="B218" s="3"/>
      <c r="C218" s="3"/>
      <c r="D218" s="3"/>
    </row>
    <row r="219" spans="1:4" ht="11.25">
      <c r="A219" s="3"/>
      <c r="B219" s="3"/>
      <c r="C219" s="3"/>
      <c r="D219" s="3"/>
    </row>
    <row r="220" spans="1:4" ht="11.25">
      <c r="A220" s="3"/>
      <c r="B220" s="3"/>
      <c r="C220" s="3"/>
      <c r="D220" s="3"/>
    </row>
    <row r="221" spans="1:4" ht="11.25">
      <c r="A221" s="3"/>
      <c r="B221" s="3"/>
      <c r="C221" s="3"/>
      <c r="D221" s="3"/>
    </row>
    <row r="222" spans="1:4" ht="11.25">
      <c r="A222" s="3"/>
      <c r="B222" s="3"/>
      <c r="C222" s="3"/>
      <c r="D222" s="3"/>
    </row>
    <row r="223" spans="1:4" ht="11.25">
      <c r="A223" s="3"/>
      <c r="B223" s="3"/>
      <c r="C223" s="3"/>
      <c r="D223" s="3"/>
    </row>
    <row r="224" spans="1:4" ht="11.25">
      <c r="A224" s="3"/>
      <c r="B224" s="3"/>
      <c r="C224" s="3"/>
      <c r="D224" s="3"/>
    </row>
    <row r="225" spans="1:4" ht="11.25">
      <c r="A225" s="3"/>
      <c r="B225" s="3"/>
      <c r="C225" s="3"/>
      <c r="D225" s="3"/>
    </row>
    <row r="226" spans="1:4" ht="11.25">
      <c r="A226" s="3"/>
      <c r="B226" s="3"/>
      <c r="C226" s="3"/>
      <c r="D226" s="3"/>
    </row>
    <row r="227" spans="1:4" ht="11.25">
      <c r="A227" s="3"/>
      <c r="B227" s="3"/>
      <c r="C227" s="3"/>
      <c r="D227" s="3"/>
    </row>
    <row r="228" spans="1:4" ht="11.25">
      <c r="A228" s="3"/>
      <c r="B228" s="3"/>
      <c r="C228" s="3"/>
      <c r="D228" s="3"/>
    </row>
    <row r="229" spans="1:4" ht="11.25">
      <c r="A229" s="3"/>
      <c r="B229" s="3"/>
      <c r="C229" s="3"/>
      <c r="D229" s="3"/>
    </row>
    <row r="230" spans="1:4" ht="11.25">
      <c r="A230" s="3"/>
      <c r="B230" s="3"/>
      <c r="C230" s="3"/>
      <c r="D230" s="3"/>
    </row>
    <row r="231" spans="1:4" ht="11.25">
      <c r="A231" s="3"/>
      <c r="B231" s="3"/>
      <c r="C231" s="3"/>
      <c r="D231" s="3"/>
    </row>
    <row r="232" spans="1:4" ht="11.25">
      <c r="A232" s="3"/>
      <c r="B232" s="3"/>
      <c r="C232" s="3"/>
      <c r="D232" s="3"/>
    </row>
    <row r="233" spans="1:4" ht="11.25">
      <c r="A233" s="3"/>
      <c r="B233" s="3"/>
      <c r="C233" s="3"/>
      <c r="D233" s="3"/>
    </row>
    <row r="234" spans="1:4" ht="11.25">
      <c r="A234" s="3"/>
      <c r="B234" s="3"/>
      <c r="C234" s="3"/>
      <c r="D234" s="3"/>
    </row>
    <row r="235" spans="1:4" ht="11.25">
      <c r="A235" s="3"/>
      <c r="B235" s="3"/>
      <c r="C235" s="3"/>
      <c r="D235" s="3"/>
    </row>
    <row r="236" spans="1:4" ht="11.25">
      <c r="A236" s="3"/>
      <c r="B236" s="3"/>
      <c r="C236" s="3"/>
      <c r="D236" s="3"/>
    </row>
    <row r="237" spans="1:4" ht="11.25">
      <c r="A237" s="3"/>
      <c r="B237" s="3"/>
      <c r="C237" s="3"/>
      <c r="D237" s="3"/>
    </row>
    <row r="238" spans="1:4" ht="11.25">
      <c r="A238" s="3"/>
      <c r="B238" s="3"/>
      <c r="C238" s="3"/>
      <c r="D238" s="3"/>
    </row>
    <row r="239" spans="1:4" ht="11.25">
      <c r="A239" s="3"/>
      <c r="B239" s="3"/>
      <c r="C239" s="3"/>
      <c r="D239" s="3"/>
    </row>
    <row r="240" spans="1:4" ht="11.25">
      <c r="A240" s="3"/>
      <c r="B240" s="3"/>
      <c r="C240" s="3"/>
      <c r="D240" s="3"/>
    </row>
    <row r="241" spans="1:4" ht="11.25">
      <c r="A241" s="3"/>
      <c r="B241" s="3"/>
      <c r="C241" s="3"/>
      <c r="D241" s="3"/>
    </row>
    <row r="242" spans="1:4" ht="11.25">
      <c r="A242" s="3"/>
      <c r="B242" s="3"/>
      <c r="C242" s="3"/>
      <c r="D242" s="3"/>
    </row>
    <row r="243" spans="1:4" ht="11.25">
      <c r="A243" s="3"/>
      <c r="B243" s="3"/>
      <c r="C243" s="3"/>
      <c r="D243" s="3"/>
    </row>
    <row r="244" spans="1:4" ht="11.25">
      <c r="A244" s="3"/>
      <c r="B244" s="3"/>
      <c r="C244" s="3"/>
      <c r="D244" s="3"/>
    </row>
    <row r="245" spans="1:4" ht="11.25">
      <c r="A245" s="3"/>
      <c r="B245" s="3"/>
      <c r="C245" s="3"/>
      <c r="D245" s="3"/>
    </row>
    <row r="246" spans="1:4" ht="11.25">
      <c r="A246" s="3"/>
      <c r="B246" s="3"/>
      <c r="C246" s="3"/>
      <c r="D246" s="3"/>
    </row>
    <row r="247" spans="1:4" ht="11.25">
      <c r="A247" s="3"/>
      <c r="B247" s="3"/>
      <c r="C247" s="3"/>
      <c r="D247" s="3"/>
    </row>
    <row r="248" spans="1:4" ht="11.25">
      <c r="A248" s="3"/>
      <c r="B248" s="3"/>
      <c r="C248" s="3"/>
      <c r="D248" s="3"/>
    </row>
    <row r="249" spans="1:4" ht="11.25">
      <c r="A249" s="3"/>
      <c r="B249" s="3"/>
      <c r="C249" s="3"/>
      <c r="D249" s="3"/>
    </row>
    <row r="250" spans="1:4" ht="11.25">
      <c r="A250" s="3"/>
      <c r="B250" s="3"/>
      <c r="C250" s="3"/>
      <c r="D250" s="3"/>
    </row>
    <row r="251" spans="1:4" ht="11.25">
      <c r="A251" s="3"/>
      <c r="B251" s="3"/>
      <c r="C251" s="3"/>
      <c r="D251" s="3"/>
    </row>
    <row r="252" spans="1:4" ht="11.25">
      <c r="A252" s="3"/>
      <c r="B252" s="3"/>
      <c r="C252" s="3"/>
      <c r="D252" s="3"/>
    </row>
    <row r="253" spans="1:4" ht="11.25">
      <c r="A253" s="3"/>
      <c r="B253" s="3"/>
      <c r="C253" s="3"/>
      <c r="D253" s="3"/>
    </row>
    <row r="254" spans="1:4" ht="11.25">
      <c r="A254" s="3"/>
      <c r="B254" s="3"/>
      <c r="C254" s="3"/>
      <c r="D254" s="3"/>
    </row>
    <row r="255" spans="1:4" ht="11.25">
      <c r="A255" s="3"/>
      <c r="B255" s="3"/>
      <c r="C255" s="3"/>
      <c r="D255" s="3"/>
    </row>
    <row r="256" spans="1:4" ht="11.25">
      <c r="A256" s="3"/>
      <c r="B256" s="3"/>
      <c r="C256" s="3"/>
      <c r="D256" s="3"/>
    </row>
    <row r="257" spans="1:4" ht="11.25">
      <c r="A257" s="3"/>
      <c r="B257" s="3"/>
      <c r="C257" s="3"/>
      <c r="D257" s="3"/>
    </row>
    <row r="258" spans="1:4" ht="11.25">
      <c r="A258" s="3"/>
      <c r="B258" s="3"/>
      <c r="C258" s="3"/>
      <c r="D258" s="3"/>
    </row>
    <row r="259" spans="1:4" ht="11.25">
      <c r="A259" s="3"/>
      <c r="B259" s="3"/>
      <c r="C259" s="3"/>
      <c r="D259" s="3"/>
    </row>
    <row r="260" spans="1:4" ht="11.25">
      <c r="A260" s="3"/>
      <c r="B260" s="3"/>
      <c r="C260" s="3"/>
      <c r="D260" s="3"/>
    </row>
    <row r="261" spans="1:4" ht="11.25">
      <c r="A261" s="3"/>
      <c r="B261" s="3"/>
      <c r="C261" s="3"/>
      <c r="D261" s="3"/>
    </row>
    <row r="262" spans="1:4" ht="11.25">
      <c r="A262" s="3"/>
      <c r="B262" s="3"/>
      <c r="C262" s="3"/>
      <c r="D262" s="3"/>
    </row>
    <row r="263" spans="1:4" ht="11.25">
      <c r="A263" s="3"/>
      <c r="B263" s="3"/>
      <c r="C263" s="3"/>
      <c r="D263" s="3"/>
    </row>
    <row r="264" spans="1:4" ht="11.25">
      <c r="A264" s="3"/>
      <c r="B264" s="3"/>
      <c r="C264" s="3"/>
      <c r="D264" s="3"/>
    </row>
    <row r="265" spans="1:4" ht="11.25">
      <c r="A265" s="3"/>
      <c r="B265" s="3"/>
      <c r="C265" s="3"/>
      <c r="D265" s="3"/>
    </row>
    <row r="266" spans="1:4" ht="11.25">
      <c r="A266" s="3"/>
      <c r="B266" s="3"/>
      <c r="C266" s="3"/>
      <c r="D266" s="3"/>
    </row>
    <row r="267" spans="1:4" ht="11.25">
      <c r="A267" s="3"/>
      <c r="B267" s="3"/>
      <c r="C267" s="3"/>
      <c r="D267" s="3"/>
    </row>
    <row r="268" spans="1:4" ht="11.25">
      <c r="A268" s="3"/>
      <c r="B268" s="3"/>
      <c r="C268" s="3"/>
      <c r="D268" s="3"/>
    </row>
    <row r="269" spans="1:4" ht="11.25">
      <c r="A269" s="3"/>
      <c r="B269" s="3"/>
      <c r="C269" s="3"/>
      <c r="D269" s="3"/>
    </row>
    <row r="270" spans="1:4" ht="11.25">
      <c r="A270" s="3"/>
      <c r="B270" s="3"/>
      <c r="C270" s="3"/>
      <c r="D270" s="3"/>
    </row>
    <row r="271" spans="1:4" ht="11.25">
      <c r="A271" s="3"/>
      <c r="B271" s="3"/>
      <c r="C271" s="3"/>
      <c r="D271" s="3"/>
    </row>
    <row r="272" spans="1:4" ht="11.25">
      <c r="A272" s="3"/>
      <c r="B272" s="3"/>
      <c r="C272" s="3"/>
      <c r="D272" s="3"/>
    </row>
    <row r="273" spans="1:4" ht="11.25">
      <c r="A273" s="3"/>
      <c r="B273" s="3"/>
      <c r="C273" s="3"/>
      <c r="D273" s="3"/>
    </row>
    <row r="274" spans="1:4" ht="11.25">
      <c r="A274" s="3"/>
      <c r="B274" s="3"/>
      <c r="C274" s="3"/>
      <c r="D274" s="3"/>
    </row>
    <row r="275" spans="1:4" ht="11.25">
      <c r="A275" s="3"/>
      <c r="B275" s="3"/>
      <c r="C275" s="3"/>
      <c r="D275" s="3"/>
    </row>
    <row r="276" spans="1:4" ht="11.25">
      <c r="A276" s="3"/>
      <c r="B276" s="3"/>
      <c r="C276" s="3"/>
      <c r="D276" s="3"/>
    </row>
    <row r="277" spans="1:4" ht="11.25">
      <c r="A277" s="3"/>
      <c r="B277" s="3"/>
      <c r="C277" s="3"/>
      <c r="D277" s="3"/>
    </row>
    <row r="278" spans="1:4" ht="11.25">
      <c r="A278" s="3"/>
      <c r="B278" s="3"/>
      <c r="C278" s="3"/>
      <c r="D278" s="3"/>
    </row>
    <row r="279" spans="1:4" ht="11.25">
      <c r="A279" s="3"/>
      <c r="B279" s="3"/>
      <c r="C279" s="3"/>
      <c r="D279" s="3"/>
    </row>
    <row r="280" spans="1:4" ht="11.25">
      <c r="A280" s="3"/>
      <c r="B280" s="3"/>
      <c r="C280" s="3"/>
      <c r="D280" s="3"/>
    </row>
    <row r="281" spans="1:4" ht="11.25">
      <c r="A281" s="3"/>
      <c r="B281" s="3"/>
      <c r="C281" s="3"/>
      <c r="D281" s="3"/>
    </row>
    <row r="282" spans="1:4" ht="11.25">
      <c r="A282" s="3"/>
      <c r="B282" s="3"/>
      <c r="C282" s="3"/>
      <c r="D282" s="3"/>
    </row>
    <row r="283" spans="1:4" ht="11.25">
      <c r="A283" s="3"/>
      <c r="B283" s="3"/>
      <c r="C283" s="3"/>
      <c r="D283" s="3"/>
    </row>
    <row r="284" spans="1:4" ht="11.25">
      <c r="A284" s="3"/>
      <c r="B284" s="3"/>
      <c r="C284" s="3"/>
      <c r="D284" s="3"/>
    </row>
    <row r="285" spans="1:4" ht="11.25">
      <c r="A285" s="3"/>
      <c r="B285" s="3"/>
      <c r="C285" s="3"/>
      <c r="D285" s="3"/>
    </row>
    <row r="286" spans="1:4" ht="11.25">
      <c r="A286" s="3"/>
      <c r="B286" s="3"/>
      <c r="C286" s="3"/>
      <c r="D286" s="3"/>
    </row>
    <row r="287" spans="1:4" ht="11.25">
      <c r="A287" s="3"/>
      <c r="B287" s="3"/>
      <c r="C287" s="3"/>
      <c r="D287" s="3"/>
    </row>
    <row r="288" spans="1:4" ht="11.25">
      <c r="A288" s="3"/>
      <c r="B288" s="3"/>
      <c r="C288" s="3"/>
      <c r="D288" s="3"/>
    </row>
    <row r="289" spans="1:4" ht="11.25">
      <c r="A289" s="3"/>
      <c r="B289" s="3"/>
      <c r="C289" s="3"/>
      <c r="D289" s="3"/>
    </row>
    <row r="290" spans="1:4" ht="11.25">
      <c r="A290" s="3"/>
      <c r="B290" s="3"/>
      <c r="C290" s="3"/>
      <c r="D290" s="3"/>
    </row>
    <row r="291" spans="1:4" ht="11.25">
      <c r="A291" s="3"/>
      <c r="B291" s="3"/>
      <c r="C291" s="3"/>
      <c r="D291" s="3"/>
    </row>
    <row r="292" spans="1:4" ht="11.25">
      <c r="A292" s="3"/>
      <c r="B292" s="3"/>
      <c r="C292" s="3"/>
      <c r="D292" s="3"/>
    </row>
    <row r="293" spans="1:4" ht="11.25">
      <c r="A293" s="3"/>
      <c r="B293" s="3"/>
      <c r="C293" s="3"/>
      <c r="D293" s="3"/>
    </row>
    <row r="294" spans="1:4" ht="11.25">
      <c r="A294" s="3"/>
      <c r="B294" s="3"/>
      <c r="C294" s="3"/>
      <c r="D294" s="3"/>
    </row>
    <row r="295" spans="1:4" ht="11.25">
      <c r="A295" s="3"/>
      <c r="B295" s="3"/>
      <c r="C295" s="3"/>
      <c r="D295" s="3"/>
    </row>
    <row r="296" spans="1:4" ht="11.25">
      <c r="A296" s="3"/>
      <c r="B296" s="3"/>
      <c r="C296" s="3"/>
      <c r="D296" s="3"/>
    </row>
    <row r="297" spans="1:4" ht="11.25">
      <c r="A297" s="3"/>
      <c r="B297" s="3"/>
      <c r="C297" s="3"/>
      <c r="D297" s="3"/>
    </row>
    <row r="298" spans="1:4" ht="11.25">
      <c r="A298" s="3"/>
      <c r="B298" s="3"/>
      <c r="C298" s="3"/>
      <c r="D298" s="3"/>
    </row>
    <row r="299" spans="1:4" ht="11.25">
      <c r="A299" s="3"/>
      <c r="B299" s="3"/>
      <c r="C299" s="3"/>
      <c r="D299" s="3"/>
    </row>
    <row r="300" spans="1:4" ht="11.25">
      <c r="A300" s="3"/>
      <c r="B300" s="3"/>
      <c r="C300" s="3"/>
      <c r="D300" s="3"/>
    </row>
    <row r="301" spans="1:4" ht="11.25">
      <c r="A301" s="3"/>
      <c r="B301" s="3"/>
      <c r="C301" s="3"/>
      <c r="D301" s="3"/>
    </row>
    <row r="302" spans="1:4" ht="11.25">
      <c r="A302" s="3"/>
      <c r="B302" s="3"/>
      <c r="C302" s="3"/>
      <c r="D302" s="3"/>
    </row>
    <row r="303" spans="1:4" ht="11.25">
      <c r="A303" s="3"/>
      <c r="B303" s="3"/>
      <c r="C303" s="3"/>
      <c r="D303" s="3"/>
    </row>
    <row r="304" spans="1:4" ht="11.25">
      <c r="A304" s="3"/>
      <c r="B304" s="3"/>
      <c r="C304" s="3"/>
      <c r="D304" s="3"/>
    </row>
    <row r="305" spans="1:4" ht="11.25">
      <c r="A305" s="3"/>
      <c r="B305" s="3"/>
      <c r="C305" s="3"/>
      <c r="D305" s="3"/>
    </row>
    <row r="306" spans="1:4" ht="11.25">
      <c r="A306" s="3"/>
      <c r="B306" s="3"/>
      <c r="C306" s="3"/>
      <c r="D306" s="3"/>
    </row>
    <row r="307" spans="1:4" ht="11.25">
      <c r="A307" s="3"/>
      <c r="B307" s="3"/>
      <c r="C307" s="3"/>
      <c r="D307" s="3"/>
    </row>
    <row r="308" spans="1:4" ht="11.25">
      <c r="A308" s="3"/>
      <c r="B308" s="3"/>
      <c r="C308" s="3"/>
      <c r="D308" s="3"/>
    </row>
    <row r="309" spans="1:4" ht="11.25">
      <c r="A309" s="3"/>
      <c r="B309" s="3"/>
      <c r="C309" s="3"/>
      <c r="D309" s="3"/>
    </row>
    <row r="310" spans="1:4" ht="11.25">
      <c r="A310" s="3"/>
      <c r="B310" s="3"/>
      <c r="C310" s="3"/>
      <c r="D310" s="3"/>
    </row>
    <row r="311" spans="1:4" ht="11.25">
      <c r="A311" s="3"/>
      <c r="B311" s="3"/>
      <c r="C311" s="3"/>
      <c r="D311" s="3"/>
    </row>
    <row r="312" spans="1:4" ht="11.25">
      <c r="A312" s="3"/>
      <c r="B312" s="3"/>
      <c r="C312" s="3"/>
      <c r="D312" s="3"/>
    </row>
    <row r="313" spans="1:4" ht="11.25">
      <c r="A313" s="3"/>
      <c r="B313" s="3"/>
      <c r="C313" s="3"/>
      <c r="D313" s="3"/>
    </row>
    <row r="314" spans="1:4" ht="11.25">
      <c r="A314" s="3"/>
      <c r="B314" s="3"/>
      <c r="C314" s="3"/>
      <c r="D314" s="3"/>
    </row>
    <row r="315" spans="1:4" ht="11.25">
      <c r="A315" s="3"/>
      <c r="B315" s="3"/>
      <c r="C315" s="3"/>
      <c r="D315" s="3"/>
    </row>
    <row r="316" spans="1:4" ht="11.25">
      <c r="A316" s="3"/>
      <c r="B316" s="3"/>
      <c r="C316" s="3"/>
      <c r="D316" s="3"/>
    </row>
    <row r="317" spans="1:4" ht="11.25">
      <c r="A317" s="3"/>
      <c r="B317" s="3"/>
      <c r="C317" s="3"/>
      <c r="D317" s="3"/>
    </row>
    <row r="318" spans="1:4" ht="11.25">
      <c r="A318" s="3"/>
      <c r="B318" s="3"/>
      <c r="C318" s="3"/>
      <c r="D318" s="3"/>
    </row>
    <row r="319" spans="1:4" ht="11.25">
      <c r="A319" s="3"/>
      <c r="B319" s="3"/>
      <c r="C319" s="3"/>
      <c r="D319" s="3"/>
    </row>
    <row r="320" spans="1:4" ht="11.25">
      <c r="A320" s="3"/>
      <c r="B320" s="3"/>
      <c r="C320" s="3"/>
      <c r="D320" s="3"/>
    </row>
    <row r="321" spans="1:4" ht="11.25">
      <c r="A321" s="3"/>
      <c r="B321" s="3"/>
      <c r="C321" s="3"/>
      <c r="D321" s="3"/>
    </row>
    <row r="322" spans="1:4" ht="11.25">
      <c r="A322" s="3"/>
      <c r="B322" s="3"/>
      <c r="C322" s="3"/>
      <c r="D322" s="3"/>
    </row>
    <row r="323" spans="1:4" ht="11.25">
      <c r="A323" s="3"/>
      <c r="B323" s="3"/>
      <c r="C323" s="3"/>
      <c r="D323" s="3"/>
    </row>
    <row r="324" spans="1:4" ht="11.25">
      <c r="A324" s="3"/>
      <c r="B324" s="3"/>
      <c r="C324" s="3"/>
      <c r="D324" s="3"/>
    </row>
    <row r="325" spans="1:4" ht="11.25">
      <c r="A325" s="3"/>
      <c r="B325" s="3"/>
      <c r="C325" s="3"/>
      <c r="D325" s="3"/>
    </row>
    <row r="326" spans="1:4" ht="11.25">
      <c r="A326" s="3"/>
      <c r="B326" s="3"/>
      <c r="C326" s="3"/>
      <c r="D326" s="3"/>
    </row>
    <row r="327" spans="1:4" ht="11.25">
      <c r="A327" s="3"/>
      <c r="B327" s="3"/>
      <c r="C327" s="3"/>
      <c r="D327" s="3"/>
    </row>
    <row r="328" spans="1:4" ht="11.25">
      <c r="A328" s="3"/>
      <c r="B328" s="3"/>
      <c r="C328" s="3"/>
      <c r="D328" s="3"/>
    </row>
    <row r="329" spans="1:4" ht="11.25">
      <c r="A329" s="3"/>
      <c r="B329" s="3"/>
      <c r="C329" s="3"/>
      <c r="D329" s="3"/>
    </row>
    <row r="330" spans="1:4" ht="11.25">
      <c r="A330" s="3"/>
      <c r="B330" s="3"/>
      <c r="C330" s="3"/>
      <c r="D330" s="3"/>
    </row>
    <row r="331" spans="1:4" ht="11.25">
      <c r="A331" s="3"/>
      <c r="B331" s="3"/>
      <c r="C331" s="3"/>
      <c r="D331" s="3"/>
    </row>
    <row r="332" spans="1:4" ht="11.25">
      <c r="A332" s="3"/>
      <c r="B332" s="3"/>
      <c r="C332" s="3"/>
      <c r="D332" s="3"/>
    </row>
    <row r="333" spans="1:4" ht="11.25">
      <c r="A333" s="3"/>
      <c r="B333" s="3"/>
      <c r="C333" s="3"/>
      <c r="D333" s="3"/>
    </row>
    <row r="334" spans="1:4" ht="11.25">
      <c r="A334" s="3"/>
      <c r="B334" s="3"/>
      <c r="C334" s="3"/>
      <c r="D334" s="3"/>
    </row>
    <row r="335" spans="1:4" ht="11.25">
      <c r="A335" s="3"/>
      <c r="B335" s="3"/>
      <c r="C335" s="3"/>
      <c r="D335" s="3"/>
    </row>
    <row r="336" spans="1:4" ht="11.25">
      <c r="A336" s="3"/>
      <c r="B336" s="3"/>
      <c r="C336" s="3"/>
      <c r="D336" s="3"/>
    </row>
    <row r="337" spans="1:4" ht="11.25">
      <c r="A337" s="3"/>
      <c r="B337" s="3"/>
      <c r="C337" s="3"/>
      <c r="D337" s="3"/>
    </row>
    <row r="338" spans="1:4" ht="11.25">
      <c r="A338" s="3"/>
      <c r="B338" s="3"/>
      <c r="C338" s="3"/>
      <c r="D338" s="3"/>
    </row>
    <row r="339" spans="1:4" ht="11.25">
      <c r="A339" s="3"/>
      <c r="B339" s="3"/>
      <c r="C339" s="3"/>
      <c r="D339" s="3"/>
    </row>
    <row r="340" spans="1:4" ht="11.25">
      <c r="A340" s="3"/>
      <c r="B340" s="3"/>
      <c r="C340" s="3"/>
      <c r="D340" s="3"/>
    </row>
    <row r="341" spans="1:4" ht="11.25">
      <c r="A341" s="3"/>
      <c r="B341" s="3"/>
      <c r="C341" s="3"/>
      <c r="D341" s="3"/>
    </row>
    <row r="342" spans="1:4" ht="11.25">
      <c r="A342" s="3"/>
      <c r="B342" s="3"/>
      <c r="C342" s="3"/>
      <c r="D342" s="3"/>
    </row>
    <row r="343" spans="1:4" ht="11.25">
      <c r="A343" s="3"/>
      <c r="B343" s="3"/>
      <c r="C343" s="3"/>
      <c r="D343" s="3"/>
    </row>
    <row r="344" spans="1:4" ht="11.25">
      <c r="A344" s="3"/>
      <c r="B344" s="3"/>
      <c r="C344" s="3"/>
      <c r="D344" s="3"/>
    </row>
    <row r="345" spans="1:4" ht="11.25">
      <c r="A345" s="3"/>
      <c r="B345" s="3"/>
      <c r="C345" s="3"/>
      <c r="D345" s="3"/>
    </row>
    <row r="346" spans="1:4" ht="11.25">
      <c r="A346" s="3"/>
      <c r="B346" s="3"/>
      <c r="C346" s="3"/>
      <c r="D346" s="3"/>
    </row>
    <row r="347" spans="1:4" ht="11.25">
      <c r="A347" s="3"/>
      <c r="B347" s="3"/>
      <c r="C347" s="3"/>
      <c r="D347" s="3"/>
    </row>
    <row r="348" spans="1:4" ht="11.25">
      <c r="A348" s="3"/>
      <c r="B348" s="3"/>
      <c r="C348" s="3"/>
      <c r="D348" s="3"/>
    </row>
    <row r="349" spans="1:4" ht="11.25">
      <c r="A349" s="3"/>
      <c r="B349" s="3"/>
      <c r="C349" s="3"/>
      <c r="D349" s="3"/>
    </row>
    <row r="350" spans="1:4" ht="11.25">
      <c r="A350" s="3"/>
      <c r="B350" s="3"/>
      <c r="C350" s="3"/>
      <c r="D350" s="3"/>
    </row>
    <row r="351" spans="1:4" ht="11.25">
      <c r="A351" s="3"/>
      <c r="B351" s="3"/>
      <c r="C351" s="3"/>
      <c r="D351" s="3"/>
    </row>
    <row r="352" spans="1:4" ht="11.25">
      <c r="A352" s="3"/>
      <c r="B352" s="3"/>
      <c r="C352" s="3"/>
      <c r="D352" s="3"/>
    </row>
    <row r="353" spans="1:4" ht="11.25">
      <c r="A353" s="3"/>
      <c r="B353" s="3"/>
      <c r="C353" s="3"/>
      <c r="D353" s="3"/>
    </row>
    <row r="354" spans="1:4" ht="11.25">
      <c r="A354" s="3"/>
      <c r="B354" s="3"/>
      <c r="C354" s="3"/>
      <c r="D354" s="3"/>
    </row>
    <row r="355" spans="1:4" ht="11.25">
      <c r="A355" s="3"/>
      <c r="B355" s="3"/>
      <c r="C355" s="3"/>
      <c r="D355" s="3"/>
    </row>
    <row r="356" spans="1:4" ht="11.25">
      <c r="A356" s="3"/>
      <c r="B356" s="3"/>
      <c r="C356" s="3"/>
      <c r="D356" s="3"/>
    </row>
    <row r="357" spans="1:4" ht="11.25">
      <c r="A357" s="3"/>
      <c r="B357" s="3"/>
      <c r="C357" s="3"/>
      <c r="D357" s="3"/>
    </row>
    <row r="358" spans="1:4" ht="11.25">
      <c r="A358" s="3"/>
      <c r="B358" s="3"/>
      <c r="C358" s="3"/>
      <c r="D358" s="3"/>
    </row>
    <row r="359" spans="1:4" ht="11.25">
      <c r="A359" s="3"/>
      <c r="B359" s="3"/>
      <c r="C359" s="3"/>
      <c r="D359" s="3"/>
    </row>
    <row r="360" spans="1:4" ht="11.25">
      <c r="A360" s="3"/>
      <c r="B360" s="3"/>
      <c r="C360" s="3"/>
      <c r="D360" s="3"/>
    </row>
    <row r="361" spans="1:4" ht="11.25">
      <c r="A361" s="3"/>
      <c r="B361" s="3"/>
      <c r="C361" s="3"/>
      <c r="D361" s="3"/>
    </row>
    <row r="362" spans="1:4" ht="11.25">
      <c r="A362" s="3"/>
      <c r="B362" s="3"/>
      <c r="C362" s="3"/>
      <c r="D362" s="3"/>
    </row>
    <row r="363" spans="1:4" ht="11.25">
      <c r="A363" s="3"/>
      <c r="B363" s="3"/>
      <c r="C363" s="3"/>
      <c r="D363" s="3"/>
    </row>
    <row r="364" spans="1:4" ht="11.25">
      <c r="A364" s="3"/>
      <c r="B364" s="3"/>
      <c r="C364" s="3"/>
      <c r="D364" s="3"/>
    </row>
    <row r="365" spans="1:4" ht="11.25">
      <c r="A365" s="3"/>
      <c r="B365" s="3"/>
      <c r="C365" s="3"/>
      <c r="D365" s="3"/>
    </row>
    <row r="366" spans="1:4" ht="11.25">
      <c r="A366" s="3"/>
      <c r="B366" s="3"/>
      <c r="C366" s="3"/>
      <c r="D366" s="3"/>
    </row>
    <row r="367" spans="1:4" ht="11.25">
      <c r="A367" s="3"/>
      <c r="B367" s="3"/>
      <c r="C367" s="3"/>
      <c r="D367" s="3"/>
    </row>
    <row r="368" spans="1:4" ht="11.25">
      <c r="A368" s="3"/>
      <c r="B368" s="3"/>
      <c r="C368" s="3"/>
      <c r="D368" s="3"/>
    </row>
    <row r="369" spans="1:4" ht="11.25">
      <c r="A369" s="3"/>
      <c r="B369" s="3"/>
      <c r="C369" s="3"/>
      <c r="D369" s="3"/>
    </row>
    <row r="370" spans="1:4" ht="11.25">
      <c r="A370" s="3"/>
      <c r="B370" s="3"/>
      <c r="C370" s="3"/>
      <c r="D370" s="3"/>
    </row>
    <row r="371" spans="1:4" ht="11.25">
      <c r="A371" s="3"/>
      <c r="B371" s="3"/>
      <c r="C371" s="3"/>
      <c r="D371" s="3"/>
    </row>
    <row r="372" spans="1:4" ht="11.25">
      <c r="A372" s="3"/>
      <c r="B372" s="3"/>
      <c r="C372" s="3"/>
      <c r="D372" s="3"/>
    </row>
    <row r="373" spans="1:4" ht="11.25">
      <c r="A373" s="3"/>
      <c r="B373" s="3"/>
      <c r="C373" s="3"/>
      <c r="D373" s="3"/>
    </row>
    <row r="374" spans="1:4" ht="11.25">
      <c r="A374" s="3"/>
      <c r="B374" s="3"/>
      <c r="C374" s="3"/>
      <c r="D374" s="3"/>
    </row>
    <row r="375" spans="1:4" ht="11.25">
      <c r="A375" s="3"/>
      <c r="B375" s="3"/>
      <c r="C375" s="3"/>
      <c r="D375" s="3"/>
    </row>
  </sheetData>
  <mergeCells count="23">
    <mergeCell ref="A11:L11"/>
    <mergeCell ref="A12:D12"/>
    <mergeCell ref="H12:K12"/>
    <mergeCell ref="G15:G16"/>
    <mergeCell ref="H15:H16"/>
    <mergeCell ref="A13:A16"/>
    <mergeCell ref="B13:B16"/>
    <mergeCell ref="C15:C16"/>
    <mergeCell ref="K15:K16"/>
    <mergeCell ref="L15:L16"/>
    <mergeCell ref="M2:N2"/>
    <mergeCell ref="L4:M4"/>
    <mergeCell ref="A9:L9"/>
    <mergeCell ref="A10:L10"/>
    <mergeCell ref="I15:I16"/>
    <mergeCell ref="E15:E16"/>
    <mergeCell ref="F13:N14"/>
    <mergeCell ref="C13:E14"/>
    <mergeCell ref="F15:F16"/>
    <mergeCell ref="N15:N16"/>
    <mergeCell ref="M15:M16"/>
    <mergeCell ref="J15:J16"/>
    <mergeCell ref="D15:D16"/>
  </mergeCells>
  <printOptions/>
  <pageMargins left="1.08" right="0.7874015748031497" top="1.26" bottom="0.3937007874015748" header="1.46" footer="0.8661417322834646"/>
  <pageSetup horizontalDpi="300" verticalDpi="300" orientation="landscape" paperSize="9" scale="80" r:id="rId2"/>
  <rowBreaks count="1" manualBreakCount="1">
    <brk id="41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6"/>
  <sheetViews>
    <sheetView workbookViewId="0" topLeftCell="B1">
      <selection activeCell="C4" sqref="C4"/>
    </sheetView>
  </sheetViews>
  <sheetFormatPr defaultColWidth="9.140625" defaultRowHeight="12"/>
  <cols>
    <col min="1" max="1" width="2.8515625" style="2" customWidth="1"/>
    <col min="2" max="2" width="55.8515625" style="2" customWidth="1"/>
    <col min="3" max="3" width="25.8515625" style="2" customWidth="1"/>
    <col min="4" max="4" width="12.8515625" style="2" customWidth="1"/>
    <col min="5" max="16384" width="9.28125" style="2" customWidth="1"/>
  </cols>
  <sheetData>
    <row r="1" spans="1:4" ht="12">
      <c r="A1" s="59"/>
      <c r="B1" s="1"/>
      <c r="C1" s="71" t="s">
        <v>392</v>
      </c>
      <c r="D1" s="1"/>
    </row>
    <row r="2" spans="3:4" ht="12">
      <c r="C2" s="726" t="s">
        <v>655</v>
      </c>
      <c r="D2" s="726"/>
    </row>
    <row r="3" ht="12">
      <c r="C3" s="24" t="s">
        <v>43</v>
      </c>
    </row>
    <row r="4" spans="2:3" ht="12.75">
      <c r="B4" s="4"/>
      <c r="C4" s="71" t="s">
        <v>656</v>
      </c>
    </row>
    <row r="5" spans="2:3" ht="12.75">
      <c r="B5" s="4"/>
      <c r="C5" s="5"/>
    </row>
    <row r="6" spans="2:3" ht="12.75">
      <c r="B6" s="4"/>
      <c r="C6" s="5"/>
    </row>
    <row r="7" ht="11.25"/>
    <row r="8" ht="11.25"/>
    <row r="11" spans="2:5" ht="12.75">
      <c r="B11" s="733" t="s">
        <v>399</v>
      </c>
      <c r="C11" s="733"/>
      <c r="D11" s="733"/>
      <c r="E11" s="40"/>
    </row>
    <row r="12" spans="2:5" ht="12.75">
      <c r="B12" s="733" t="s">
        <v>391</v>
      </c>
      <c r="C12" s="733"/>
      <c r="D12" s="733"/>
      <c r="E12" s="259"/>
    </row>
    <row r="13" spans="1:5" ht="12.75">
      <c r="A13" s="40"/>
      <c r="B13" s="40"/>
      <c r="C13" s="40"/>
      <c r="D13" s="40"/>
      <c r="E13" s="40"/>
    </row>
    <row r="14" spans="1:5" ht="12.75">
      <c r="A14" s="40"/>
      <c r="B14" s="40"/>
      <c r="C14" s="40"/>
      <c r="D14" s="40"/>
      <c r="E14" s="40"/>
    </row>
    <row r="15" spans="1:5" ht="12.75">
      <c r="A15" s="40"/>
      <c r="B15" s="40"/>
      <c r="C15" s="40"/>
      <c r="D15" s="40"/>
      <c r="E15" s="40"/>
    </row>
    <row r="16" spans="1:5" ht="12.75">
      <c r="A16" s="40"/>
      <c r="B16" s="40"/>
      <c r="C16" s="40"/>
      <c r="D16" s="40"/>
      <c r="E16" s="40"/>
    </row>
    <row r="17" spans="2:3" ht="11.25">
      <c r="B17" s="3"/>
      <c r="C17" s="3"/>
    </row>
    <row r="18" spans="2:4" ht="12.75">
      <c r="B18" s="177" t="s">
        <v>0</v>
      </c>
      <c r="C18" s="177" t="s">
        <v>137</v>
      </c>
      <c r="D18" s="177" t="s">
        <v>107</v>
      </c>
    </row>
    <row r="19" spans="2:6" ht="12.75">
      <c r="B19" s="61" t="s">
        <v>108</v>
      </c>
      <c r="C19" s="60">
        <v>19486855</v>
      </c>
      <c r="D19" s="178">
        <f>C19/C29</f>
        <v>0.47935491783873796</v>
      </c>
      <c r="F19" s="260">
        <v>0.479</v>
      </c>
    </row>
    <row r="20" spans="2:6" ht="12.75">
      <c r="B20" s="61" t="s">
        <v>109</v>
      </c>
      <c r="C20" s="60">
        <v>12274873</v>
      </c>
      <c r="D20" s="178">
        <f>C20/C29</f>
        <v>0.3019481973051035</v>
      </c>
      <c r="F20" s="260">
        <v>0.302</v>
      </c>
    </row>
    <row r="21" spans="2:6" ht="12.75">
      <c r="B21" s="41" t="s">
        <v>126</v>
      </c>
      <c r="C21" s="42">
        <v>7501220</v>
      </c>
      <c r="D21" s="179">
        <f>C21/C29</f>
        <v>0.1845216530215008</v>
      </c>
      <c r="F21" s="260">
        <v>0.185</v>
      </c>
    </row>
    <row r="22" spans="2:6" ht="12.75">
      <c r="B22" s="43" t="s">
        <v>127</v>
      </c>
      <c r="C22" s="209"/>
      <c r="D22" s="210"/>
      <c r="F22" s="260">
        <v>0.034</v>
      </c>
    </row>
    <row r="23" spans="2:4" ht="12.75">
      <c r="B23" s="44" t="s">
        <v>129</v>
      </c>
      <c r="C23" s="45"/>
      <c r="D23" s="180"/>
    </row>
    <row r="24" spans="2:4" ht="12.75">
      <c r="B24" s="41" t="s">
        <v>110</v>
      </c>
      <c r="C24" s="42">
        <v>1389300</v>
      </c>
      <c r="D24" s="179">
        <f>C24/C29</f>
        <v>0.034175231834657704</v>
      </c>
    </row>
    <row r="25" spans="2:4" ht="12.75">
      <c r="B25" s="43" t="s">
        <v>133</v>
      </c>
      <c r="C25" s="214"/>
      <c r="D25" s="212"/>
    </row>
    <row r="26" spans="2:4" ht="12.75">
      <c r="B26" s="43" t="s">
        <v>263</v>
      </c>
      <c r="C26" s="214"/>
      <c r="D26" s="212"/>
    </row>
    <row r="27" spans="2:4" ht="12.75">
      <c r="B27" s="44" t="s">
        <v>264</v>
      </c>
      <c r="C27" s="45"/>
      <c r="D27" s="213"/>
    </row>
    <row r="28" spans="2:4" ht="12.75">
      <c r="B28" s="211"/>
      <c r="C28" s="181"/>
      <c r="D28" s="182"/>
    </row>
    <row r="29" spans="2:4" ht="12.75">
      <c r="B29" s="183" t="s">
        <v>16</v>
      </c>
      <c r="C29" s="184">
        <f>SUM(C19:C24)</f>
        <v>40652248</v>
      </c>
      <c r="D29" s="185">
        <v>1</v>
      </c>
    </row>
    <row r="30" spans="2:4" ht="12.75">
      <c r="B30" s="105"/>
      <c r="C30" s="105"/>
      <c r="D30" s="11"/>
    </row>
    <row r="31" spans="2:4" ht="12.75">
      <c r="B31" s="105"/>
      <c r="C31" s="105"/>
      <c r="D31" s="11"/>
    </row>
    <row r="32" spans="2:4" ht="12.75">
      <c r="B32" s="105"/>
      <c r="C32" s="105"/>
      <c r="D32" s="11"/>
    </row>
    <row r="33" spans="2:4" ht="12.75">
      <c r="B33" s="105"/>
      <c r="C33" s="105"/>
      <c r="D33" s="11"/>
    </row>
    <row r="34" spans="2:3" ht="11.25">
      <c r="B34" s="3"/>
      <c r="C34" s="3"/>
    </row>
    <row r="35" spans="2:3" ht="11.25">
      <c r="B35" s="3"/>
      <c r="C35" s="3"/>
    </row>
    <row r="36" spans="2:3" ht="11.25">
      <c r="B36" s="3"/>
      <c r="C36" s="3"/>
    </row>
    <row r="37" spans="2:3" ht="11.25">
      <c r="B37" s="3"/>
      <c r="C37" s="3"/>
    </row>
    <row r="38" spans="2:3" ht="11.25">
      <c r="B38" s="3"/>
      <c r="C38" s="3"/>
    </row>
    <row r="39" spans="2:3" ht="11.25">
      <c r="B39" s="3"/>
      <c r="C39" s="3"/>
    </row>
    <row r="40" spans="2:3" ht="11.25">
      <c r="B40" s="3"/>
      <c r="C40" s="3"/>
    </row>
    <row r="41" spans="2:3" ht="11.25">
      <c r="B41" s="3"/>
      <c r="C41" s="3"/>
    </row>
    <row r="42" spans="2:3" ht="11.25">
      <c r="B42" s="3"/>
      <c r="C42" s="3"/>
    </row>
    <row r="43" spans="2:3" ht="11.25">
      <c r="B43" s="3"/>
      <c r="C43" s="3"/>
    </row>
    <row r="44" spans="2:3" ht="11.25">
      <c r="B44" s="3"/>
      <c r="C44" s="3"/>
    </row>
    <row r="45" spans="2:3" ht="11.25">
      <c r="B45" s="3"/>
      <c r="C45" s="3"/>
    </row>
    <row r="46" spans="2:3" ht="11.25">
      <c r="B46" s="3"/>
      <c r="C46" s="3"/>
    </row>
    <row r="47" spans="2:3" ht="11.25">
      <c r="B47" s="3"/>
      <c r="C47" s="3"/>
    </row>
    <row r="48" spans="2:3" ht="11.25">
      <c r="B48" s="3"/>
      <c r="C48" s="3"/>
    </row>
    <row r="49" spans="2:3" ht="11.25">
      <c r="B49" s="3"/>
      <c r="C49" s="3"/>
    </row>
    <row r="50" spans="2:3" ht="11.25">
      <c r="B50" s="3"/>
      <c r="C50" s="3"/>
    </row>
    <row r="51" spans="2:3" ht="11.25">
      <c r="B51" s="3"/>
      <c r="C51" s="3"/>
    </row>
    <row r="52" spans="2:3" ht="11.25">
      <c r="B52" s="3"/>
      <c r="C52" s="3"/>
    </row>
    <row r="53" spans="2:3" ht="11.25">
      <c r="B53" s="3"/>
      <c r="C53" s="3"/>
    </row>
    <row r="54" spans="2:3" ht="11.25">
      <c r="B54" s="3"/>
      <c r="C54" s="3"/>
    </row>
    <row r="55" spans="2:3" ht="11.25">
      <c r="B55" s="3"/>
      <c r="C55" s="3"/>
    </row>
    <row r="56" spans="2:3" ht="11.25">
      <c r="B56" s="3"/>
      <c r="C56" s="3"/>
    </row>
    <row r="57" spans="2:3" ht="11.25">
      <c r="B57" s="3"/>
      <c r="C57" s="3"/>
    </row>
    <row r="58" spans="2:3" ht="11.25">
      <c r="B58" s="3"/>
      <c r="C58" s="3"/>
    </row>
    <row r="59" spans="2:3" ht="11.25">
      <c r="B59" s="3"/>
      <c r="C59" s="3"/>
    </row>
    <row r="60" spans="2:3" ht="11.25">
      <c r="B60" s="3"/>
      <c r="C60" s="3"/>
    </row>
    <row r="61" spans="2:3" ht="11.25">
      <c r="B61" s="3"/>
      <c r="C61" s="3"/>
    </row>
    <row r="62" spans="2:3" ht="11.25">
      <c r="B62" s="3"/>
      <c r="C62" s="3"/>
    </row>
    <row r="63" spans="2:3" ht="11.25">
      <c r="B63" s="3"/>
      <c r="C63" s="3"/>
    </row>
    <row r="64" spans="2:3" ht="11.25">
      <c r="B64" s="3"/>
      <c r="C64" s="3"/>
    </row>
    <row r="65" spans="2:3" ht="11.25">
      <c r="B65" s="3"/>
      <c r="C65" s="3"/>
    </row>
    <row r="66" spans="2:3" ht="11.25">
      <c r="B66" s="3"/>
      <c r="C66" s="3"/>
    </row>
    <row r="67" spans="2:3" ht="11.25">
      <c r="B67" s="3"/>
      <c r="C67" s="3"/>
    </row>
    <row r="68" spans="2:3" ht="11.25">
      <c r="B68" s="3"/>
      <c r="C68" s="3"/>
    </row>
    <row r="69" spans="2:3" ht="11.25">
      <c r="B69" s="3"/>
      <c r="C69" s="3"/>
    </row>
    <row r="70" spans="2:3" ht="11.25">
      <c r="B70" s="3"/>
      <c r="C70" s="3"/>
    </row>
    <row r="71" spans="2:3" ht="11.25">
      <c r="B71" s="3"/>
      <c r="C71" s="3"/>
    </row>
    <row r="72" spans="2:3" ht="11.25">
      <c r="B72" s="3"/>
      <c r="C72" s="3"/>
    </row>
    <row r="73" spans="2:3" ht="11.25">
      <c r="B73" s="3"/>
      <c r="C73" s="3"/>
    </row>
    <row r="74" spans="2:3" ht="11.25">
      <c r="B74" s="3"/>
      <c r="C74" s="3"/>
    </row>
    <row r="75" spans="2:3" ht="11.25">
      <c r="B75" s="3"/>
      <c r="C75" s="3"/>
    </row>
    <row r="76" spans="2:3" ht="11.25">
      <c r="B76" s="3"/>
      <c r="C76" s="3"/>
    </row>
    <row r="77" spans="2:3" ht="11.25">
      <c r="B77" s="3"/>
      <c r="C77" s="3"/>
    </row>
    <row r="78" spans="2:3" ht="11.25">
      <c r="B78" s="3"/>
      <c r="C78" s="3"/>
    </row>
    <row r="79" spans="2:3" ht="11.25">
      <c r="B79" s="3"/>
      <c r="C79" s="3"/>
    </row>
    <row r="80" spans="2:3" ht="11.25">
      <c r="B80" s="3"/>
      <c r="C80" s="3"/>
    </row>
    <row r="81" spans="2:3" ht="11.25">
      <c r="B81" s="3"/>
      <c r="C81" s="3"/>
    </row>
    <row r="82" spans="2:3" ht="11.25">
      <c r="B82" s="3"/>
      <c r="C82" s="3"/>
    </row>
    <row r="83" spans="2:3" ht="11.25">
      <c r="B83" s="3"/>
      <c r="C83" s="3"/>
    </row>
    <row r="84" spans="2:3" ht="11.25">
      <c r="B84" s="3"/>
      <c r="C84" s="3"/>
    </row>
    <row r="85" spans="2:3" ht="11.25">
      <c r="B85" s="3"/>
      <c r="C85" s="3"/>
    </row>
    <row r="86" spans="2:3" ht="11.25">
      <c r="B86" s="3"/>
      <c r="C86" s="3"/>
    </row>
    <row r="87" spans="2:3" ht="11.25">
      <c r="B87" s="3"/>
      <c r="C87" s="3"/>
    </row>
    <row r="88" spans="2:3" ht="11.25">
      <c r="B88" s="3"/>
      <c r="C88" s="3"/>
    </row>
    <row r="89" spans="2:3" ht="11.25">
      <c r="B89" s="3"/>
      <c r="C89" s="3"/>
    </row>
    <row r="90" spans="2:3" ht="11.25">
      <c r="B90" s="3"/>
      <c r="C90" s="3"/>
    </row>
    <row r="91" spans="2:3" ht="11.25">
      <c r="B91" s="3"/>
      <c r="C91" s="3"/>
    </row>
    <row r="92" spans="2:3" ht="11.25">
      <c r="B92" s="3"/>
      <c r="C92" s="3"/>
    </row>
    <row r="93" spans="2:3" ht="11.25">
      <c r="B93" s="3"/>
      <c r="C93" s="3"/>
    </row>
    <row r="94" spans="2:3" ht="11.25">
      <c r="B94" s="3"/>
      <c r="C94" s="3"/>
    </row>
    <row r="95" spans="2:3" ht="11.25">
      <c r="B95" s="3"/>
      <c r="C95" s="3"/>
    </row>
    <row r="96" spans="2:3" ht="11.25">
      <c r="B96" s="3"/>
      <c r="C96" s="3"/>
    </row>
    <row r="97" spans="2:3" ht="11.25">
      <c r="B97" s="3"/>
      <c r="C97" s="3"/>
    </row>
    <row r="98" spans="2:3" ht="11.25">
      <c r="B98" s="3"/>
      <c r="C98" s="3"/>
    </row>
    <row r="99" spans="2:3" ht="11.25">
      <c r="B99" s="3"/>
      <c r="C99" s="3"/>
    </row>
    <row r="100" spans="2:3" ht="11.25">
      <c r="B100" s="3"/>
      <c r="C100" s="3"/>
    </row>
    <row r="101" spans="2:3" ht="11.25">
      <c r="B101" s="3"/>
      <c r="C101" s="3"/>
    </row>
    <row r="102" spans="2:3" ht="11.25">
      <c r="B102" s="3"/>
      <c r="C102" s="3"/>
    </row>
    <row r="103" spans="2:3" ht="11.25">
      <c r="B103" s="3"/>
      <c r="C103" s="3"/>
    </row>
    <row r="104" spans="2:3" ht="11.25">
      <c r="B104" s="3"/>
      <c r="C104" s="3"/>
    </row>
    <row r="105" spans="2:3" ht="11.25">
      <c r="B105" s="3"/>
      <c r="C105" s="3"/>
    </row>
    <row r="106" spans="2:3" ht="11.25">
      <c r="B106" s="3"/>
      <c r="C106" s="3"/>
    </row>
    <row r="107" spans="2:3" ht="11.25">
      <c r="B107" s="3"/>
      <c r="C107" s="3"/>
    </row>
    <row r="108" spans="2:3" ht="11.25">
      <c r="B108" s="3"/>
      <c r="C108" s="3"/>
    </row>
    <row r="109" spans="2:3" ht="11.25">
      <c r="B109" s="3"/>
      <c r="C109" s="3"/>
    </row>
    <row r="110" spans="2:3" ht="11.25">
      <c r="B110" s="3"/>
      <c r="C110" s="3"/>
    </row>
    <row r="111" spans="2:3" ht="11.25">
      <c r="B111" s="3"/>
      <c r="C111" s="3"/>
    </row>
    <row r="112" spans="2:3" ht="11.25">
      <c r="B112" s="3"/>
      <c r="C112" s="3"/>
    </row>
    <row r="113" spans="2:3" ht="11.25">
      <c r="B113" s="3"/>
      <c r="C113" s="3"/>
    </row>
    <row r="114" spans="2:3" ht="11.25">
      <c r="B114" s="3"/>
      <c r="C114" s="3"/>
    </row>
    <row r="115" spans="2:3" ht="11.25">
      <c r="B115" s="3"/>
      <c r="C115" s="3"/>
    </row>
    <row r="116" spans="2:3" ht="11.25">
      <c r="B116" s="3"/>
      <c r="C116" s="3"/>
    </row>
    <row r="117" spans="2:3" ht="11.25">
      <c r="B117" s="3"/>
      <c r="C117" s="3"/>
    </row>
    <row r="118" spans="2:3" ht="11.25">
      <c r="B118" s="3"/>
      <c r="C118" s="3"/>
    </row>
    <row r="119" spans="2:3" ht="11.25">
      <c r="B119" s="3"/>
      <c r="C119" s="3"/>
    </row>
    <row r="120" spans="2:3" ht="11.25">
      <c r="B120" s="3"/>
      <c r="C120" s="3"/>
    </row>
    <row r="121" spans="2:3" ht="11.25">
      <c r="B121" s="3"/>
      <c r="C121" s="3"/>
    </row>
    <row r="122" spans="2:3" ht="11.25">
      <c r="B122" s="3"/>
      <c r="C122" s="3"/>
    </row>
    <row r="123" spans="2:3" ht="11.25">
      <c r="B123" s="3"/>
      <c r="C123" s="3"/>
    </row>
    <row r="124" spans="2:3" ht="11.25">
      <c r="B124" s="3"/>
      <c r="C124" s="3"/>
    </row>
    <row r="125" spans="2:3" ht="11.25">
      <c r="B125" s="3"/>
      <c r="C125" s="3"/>
    </row>
    <row r="126" spans="2:3" ht="11.25">
      <c r="B126" s="3"/>
      <c r="C126" s="3"/>
    </row>
    <row r="127" spans="2:3" ht="11.25">
      <c r="B127" s="3"/>
      <c r="C127" s="3"/>
    </row>
    <row r="128" spans="2:3" ht="11.25">
      <c r="B128" s="3"/>
      <c r="C128" s="3"/>
    </row>
    <row r="129" spans="2:3" ht="11.25">
      <c r="B129" s="3"/>
      <c r="C129" s="3"/>
    </row>
    <row r="130" spans="2:3" ht="11.25">
      <c r="B130" s="3"/>
      <c r="C130" s="3"/>
    </row>
    <row r="131" spans="2:3" ht="11.25">
      <c r="B131" s="3"/>
      <c r="C131" s="3"/>
    </row>
    <row r="132" spans="2:3" ht="11.25">
      <c r="B132" s="3"/>
      <c r="C132" s="3"/>
    </row>
    <row r="133" spans="2:3" ht="11.25">
      <c r="B133" s="3"/>
      <c r="C133" s="3"/>
    </row>
    <row r="134" spans="2:3" ht="11.25">
      <c r="B134" s="3"/>
      <c r="C134" s="3"/>
    </row>
    <row r="135" spans="2:3" ht="11.25">
      <c r="B135" s="3"/>
      <c r="C135" s="3"/>
    </row>
    <row r="136" spans="2:3" ht="11.25">
      <c r="B136" s="3"/>
      <c r="C136" s="3"/>
    </row>
    <row r="137" spans="2:3" ht="11.25">
      <c r="B137" s="3"/>
      <c r="C137" s="3"/>
    </row>
    <row r="138" spans="2:3" ht="11.25">
      <c r="B138" s="3"/>
      <c r="C138" s="3"/>
    </row>
    <row r="139" spans="2:3" ht="11.25">
      <c r="B139" s="3"/>
      <c r="C139" s="3"/>
    </row>
    <row r="140" spans="2:3" ht="11.25">
      <c r="B140" s="3"/>
      <c r="C140" s="3"/>
    </row>
    <row r="141" spans="2:3" ht="11.25">
      <c r="B141" s="3"/>
      <c r="C141" s="3"/>
    </row>
    <row r="142" spans="2:3" ht="11.25">
      <c r="B142" s="3"/>
      <c r="C142" s="3"/>
    </row>
    <row r="143" spans="2:3" ht="11.25">
      <c r="B143" s="3"/>
      <c r="C143" s="3"/>
    </row>
    <row r="144" spans="2:3" ht="11.25">
      <c r="B144" s="3"/>
      <c r="C144" s="3"/>
    </row>
    <row r="145" spans="2:3" ht="11.25">
      <c r="B145" s="3"/>
      <c r="C145" s="3"/>
    </row>
    <row r="146" spans="2:3" ht="11.25">
      <c r="B146" s="3"/>
      <c r="C146" s="3"/>
    </row>
    <row r="147" spans="2:3" ht="11.25">
      <c r="B147" s="3"/>
      <c r="C147" s="3"/>
    </row>
    <row r="148" spans="2:3" ht="11.25">
      <c r="B148" s="3"/>
      <c r="C148" s="3"/>
    </row>
    <row r="149" spans="2:3" ht="11.25">
      <c r="B149" s="3"/>
      <c r="C149" s="3"/>
    </row>
    <row r="150" spans="2:3" ht="11.25">
      <c r="B150" s="3"/>
      <c r="C150" s="3"/>
    </row>
    <row r="151" spans="2:3" ht="11.25">
      <c r="B151" s="3"/>
      <c r="C151" s="3"/>
    </row>
    <row r="152" spans="2:3" ht="11.25">
      <c r="B152" s="3"/>
      <c r="C152" s="3"/>
    </row>
    <row r="153" spans="2:3" ht="11.25">
      <c r="B153" s="3"/>
      <c r="C153" s="3"/>
    </row>
    <row r="154" spans="2:3" ht="11.25">
      <c r="B154" s="3"/>
      <c r="C154" s="3"/>
    </row>
    <row r="155" spans="2:3" ht="11.25">
      <c r="B155" s="3"/>
      <c r="C155" s="3"/>
    </row>
    <row r="156" spans="2:3" ht="11.25">
      <c r="B156" s="3"/>
      <c r="C156" s="3"/>
    </row>
    <row r="157" spans="2:3" ht="11.25">
      <c r="B157" s="3"/>
      <c r="C157" s="3"/>
    </row>
    <row r="158" spans="2:3" ht="11.25">
      <c r="B158" s="3"/>
      <c r="C158" s="3"/>
    </row>
    <row r="159" spans="2:3" ht="11.25">
      <c r="B159" s="3"/>
      <c r="C159" s="3"/>
    </row>
    <row r="160" spans="2:3" ht="11.25">
      <c r="B160" s="3"/>
      <c r="C160" s="3"/>
    </row>
    <row r="161" spans="2:3" ht="11.25">
      <c r="B161" s="3"/>
      <c r="C161" s="3"/>
    </row>
    <row r="162" spans="2:3" ht="11.25">
      <c r="B162" s="3"/>
      <c r="C162" s="3"/>
    </row>
    <row r="163" spans="2:3" ht="11.25">
      <c r="B163" s="3"/>
      <c r="C163" s="3"/>
    </row>
    <row r="164" spans="2:3" ht="11.25">
      <c r="B164" s="3"/>
      <c r="C164" s="3"/>
    </row>
    <row r="165" spans="2:3" ht="11.25">
      <c r="B165" s="3"/>
      <c r="C165" s="3"/>
    </row>
    <row r="166" spans="2:3" ht="11.25">
      <c r="B166" s="3"/>
      <c r="C166" s="3"/>
    </row>
    <row r="167" spans="2:3" ht="11.25">
      <c r="B167" s="3"/>
      <c r="C167" s="3"/>
    </row>
    <row r="168" spans="2:3" ht="11.25">
      <c r="B168" s="3"/>
      <c r="C168" s="3"/>
    </row>
    <row r="169" spans="2:3" ht="11.25">
      <c r="B169" s="3"/>
      <c r="C169" s="3"/>
    </row>
    <row r="170" spans="2:3" ht="11.25">
      <c r="B170" s="3"/>
      <c r="C170" s="3"/>
    </row>
    <row r="171" spans="2:3" ht="11.25">
      <c r="B171" s="3"/>
      <c r="C171" s="3"/>
    </row>
    <row r="172" spans="2:3" ht="11.25">
      <c r="B172" s="3"/>
      <c r="C172" s="3"/>
    </row>
    <row r="173" spans="2:3" ht="11.25">
      <c r="B173" s="3"/>
      <c r="C173" s="3"/>
    </row>
    <row r="174" spans="2:3" ht="11.25">
      <c r="B174" s="3"/>
      <c r="C174" s="3"/>
    </row>
    <row r="175" spans="2:3" ht="11.25">
      <c r="B175" s="3"/>
      <c r="C175" s="3"/>
    </row>
    <row r="176" spans="2:3" ht="11.25">
      <c r="B176" s="3"/>
      <c r="C176" s="3"/>
    </row>
    <row r="177" spans="2:3" ht="11.25">
      <c r="B177" s="3"/>
      <c r="C177" s="3"/>
    </row>
    <row r="178" spans="2:3" ht="11.25">
      <c r="B178" s="3"/>
      <c r="C178" s="3"/>
    </row>
    <row r="179" spans="2:3" ht="11.25">
      <c r="B179" s="3"/>
      <c r="C179" s="3"/>
    </row>
    <row r="180" spans="2:3" ht="11.25">
      <c r="B180" s="3"/>
      <c r="C180" s="3"/>
    </row>
    <row r="181" spans="2:3" ht="11.25">
      <c r="B181" s="3"/>
      <c r="C181" s="3"/>
    </row>
    <row r="182" spans="2:3" ht="11.25">
      <c r="B182" s="3"/>
      <c r="C182" s="3"/>
    </row>
    <row r="183" spans="2:3" ht="11.25">
      <c r="B183" s="3"/>
      <c r="C183" s="3"/>
    </row>
    <row r="184" spans="2:3" ht="11.25">
      <c r="B184" s="3"/>
      <c r="C184" s="3"/>
    </row>
    <row r="185" spans="2:3" ht="11.25">
      <c r="B185" s="3"/>
      <c r="C185" s="3"/>
    </row>
    <row r="186" spans="2:3" ht="11.25">
      <c r="B186" s="3"/>
      <c r="C186" s="3"/>
    </row>
    <row r="187" spans="2:3" ht="11.25">
      <c r="B187" s="3"/>
      <c r="C187" s="3"/>
    </row>
    <row r="188" spans="2:3" ht="11.25">
      <c r="B188" s="3"/>
      <c r="C188" s="3"/>
    </row>
    <row r="189" spans="2:3" ht="11.25">
      <c r="B189" s="3"/>
      <c r="C189" s="3"/>
    </row>
    <row r="190" spans="2:3" ht="11.25">
      <c r="B190" s="3"/>
      <c r="C190" s="3"/>
    </row>
    <row r="191" spans="2:3" ht="11.25">
      <c r="B191" s="3"/>
      <c r="C191" s="3"/>
    </row>
    <row r="192" spans="2:3" ht="11.25">
      <c r="B192" s="3"/>
      <c r="C192" s="3"/>
    </row>
    <row r="193" spans="2:3" ht="11.25">
      <c r="B193" s="3"/>
      <c r="C193" s="3"/>
    </row>
    <row r="194" spans="2:3" ht="11.25">
      <c r="B194" s="3"/>
      <c r="C194" s="3"/>
    </row>
    <row r="195" spans="2:3" ht="11.25">
      <c r="B195" s="3"/>
      <c r="C195" s="3"/>
    </row>
    <row r="196" spans="2:3" ht="11.25">
      <c r="B196" s="3"/>
      <c r="C196" s="3"/>
    </row>
    <row r="197" spans="2:3" ht="11.25">
      <c r="B197" s="3"/>
      <c r="C197" s="3"/>
    </row>
    <row r="198" spans="2:3" ht="11.25">
      <c r="B198" s="3"/>
      <c r="C198" s="3"/>
    </row>
    <row r="199" spans="2:3" ht="11.25">
      <c r="B199" s="3"/>
      <c r="C199" s="3"/>
    </row>
    <row r="200" spans="2:3" ht="11.25">
      <c r="B200" s="3"/>
      <c r="C200" s="3"/>
    </row>
    <row r="201" spans="2:3" ht="11.25">
      <c r="B201" s="3"/>
      <c r="C201" s="3"/>
    </row>
    <row r="202" spans="2:3" ht="11.25">
      <c r="B202" s="3"/>
      <c r="C202" s="3"/>
    </row>
    <row r="203" spans="2:3" ht="11.25">
      <c r="B203" s="3"/>
      <c r="C203" s="3"/>
    </row>
    <row r="204" spans="2:3" ht="11.25">
      <c r="B204" s="3"/>
      <c r="C204" s="3"/>
    </row>
    <row r="205" spans="2:3" ht="11.25">
      <c r="B205" s="3"/>
      <c r="C205" s="3"/>
    </row>
    <row r="206" spans="2:3" ht="11.25">
      <c r="B206" s="3"/>
      <c r="C206" s="3"/>
    </row>
    <row r="207" spans="2:3" ht="11.25">
      <c r="B207" s="3"/>
      <c r="C207" s="3"/>
    </row>
    <row r="208" spans="2:3" ht="11.25">
      <c r="B208" s="3"/>
      <c r="C208" s="3"/>
    </row>
    <row r="209" spans="2:3" ht="11.25">
      <c r="B209" s="3"/>
      <c r="C209" s="3"/>
    </row>
    <row r="210" spans="2:3" ht="11.25">
      <c r="B210" s="3"/>
      <c r="C210" s="3"/>
    </row>
    <row r="211" spans="2:3" ht="11.25">
      <c r="B211" s="3"/>
      <c r="C211" s="3"/>
    </row>
    <row r="212" spans="2:3" ht="11.25">
      <c r="B212" s="3"/>
      <c r="C212" s="3"/>
    </row>
    <row r="213" spans="2:3" ht="11.25">
      <c r="B213" s="3"/>
      <c r="C213" s="3"/>
    </row>
    <row r="214" spans="2:3" ht="11.25">
      <c r="B214" s="3"/>
      <c r="C214" s="3"/>
    </row>
    <row r="215" spans="2:3" ht="11.25">
      <c r="B215" s="3"/>
      <c r="C215" s="3"/>
    </row>
    <row r="216" spans="2:3" ht="11.25">
      <c r="B216" s="3"/>
      <c r="C216" s="3"/>
    </row>
    <row r="217" spans="2:3" ht="11.25">
      <c r="B217" s="3"/>
      <c r="C217" s="3"/>
    </row>
    <row r="218" spans="2:3" ht="11.25">
      <c r="B218" s="3"/>
      <c r="C218" s="3"/>
    </row>
    <row r="219" spans="2:3" ht="11.25">
      <c r="B219" s="3"/>
      <c r="C219" s="3"/>
    </row>
    <row r="220" spans="2:3" ht="11.25">
      <c r="B220" s="3"/>
      <c r="C220" s="3"/>
    </row>
    <row r="221" spans="2:3" ht="11.25">
      <c r="B221" s="3"/>
      <c r="C221" s="3"/>
    </row>
    <row r="222" spans="2:3" ht="11.25">
      <c r="B222" s="3"/>
      <c r="C222" s="3"/>
    </row>
    <row r="223" spans="2:3" ht="11.25">
      <c r="B223" s="3"/>
      <c r="C223" s="3"/>
    </row>
    <row r="224" spans="2:3" ht="11.25">
      <c r="B224" s="3"/>
      <c r="C224" s="3"/>
    </row>
    <row r="225" spans="2:3" ht="11.25">
      <c r="B225" s="3"/>
      <c r="C225" s="3"/>
    </row>
    <row r="226" spans="2:3" ht="11.25">
      <c r="B226" s="3"/>
      <c r="C226" s="3"/>
    </row>
    <row r="227" spans="2:3" ht="11.25">
      <c r="B227" s="3"/>
      <c r="C227" s="3"/>
    </row>
    <row r="228" spans="2:3" ht="11.25">
      <c r="B228" s="3"/>
      <c r="C228" s="3"/>
    </row>
    <row r="229" spans="2:3" ht="11.25">
      <c r="B229" s="3"/>
      <c r="C229" s="3"/>
    </row>
    <row r="230" spans="2:3" ht="11.25">
      <c r="B230" s="3"/>
      <c r="C230" s="3"/>
    </row>
    <row r="231" spans="2:3" ht="11.25">
      <c r="B231" s="3"/>
      <c r="C231" s="3"/>
    </row>
    <row r="232" spans="2:3" ht="11.25">
      <c r="B232" s="3"/>
      <c r="C232" s="3"/>
    </row>
    <row r="233" spans="2:3" ht="11.25">
      <c r="B233" s="3"/>
      <c r="C233" s="3"/>
    </row>
    <row r="234" spans="2:3" ht="11.25">
      <c r="B234" s="3"/>
      <c r="C234" s="3"/>
    </row>
    <row r="235" spans="2:3" ht="11.25">
      <c r="B235" s="3"/>
      <c r="C235" s="3"/>
    </row>
    <row r="236" spans="2:3" ht="11.25">
      <c r="B236" s="3"/>
      <c r="C236" s="3"/>
    </row>
    <row r="237" spans="2:3" ht="11.25">
      <c r="B237" s="3"/>
      <c r="C237" s="3"/>
    </row>
    <row r="238" spans="2:3" ht="11.25">
      <c r="B238" s="3"/>
      <c r="C238" s="3"/>
    </row>
    <row r="239" spans="2:3" ht="11.25">
      <c r="B239" s="3"/>
      <c r="C239" s="3"/>
    </row>
    <row r="240" spans="2:3" ht="11.25">
      <c r="B240" s="3"/>
      <c r="C240" s="3"/>
    </row>
    <row r="241" spans="2:3" ht="11.25">
      <c r="B241" s="3"/>
      <c r="C241" s="3"/>
    </row>
    <row r="242" spans="2:3" ht="11.25">
      <c r="B242" s="3"/>
      <c r="C242" s="3"/>
    </row>
    <row r="243" spans="2:3" ht="11.25">
      <c r="B243" s="3"/>
      <c r="C243" s="3"/>
    </row>
    <row r="244" spans="2:3" ht="11.25">
      <c r="B244" s="3"/>
      <c r="C244" s="3"/>
    </row>
    <row r="245" spans="2:3" ht="11.25">
      <c r="B245" s="3"/>
      <c r="C245" s="3"/>
    </row>
    <row r="246" spans="2:3" ht="11.25">
      <c r="B246" s="3"/>
      <c r="C246" s="3"/>
    </row>
  </sheetData>
  <mergeCells count="3">
    <mergeCell ref="C2:D2"/>
    <mergeCell ref="B11:D11"/>
    <mergeCell ref="B12:D12"/>
  </mergeCells>
  <printOptions/>
  <pageMargins left="1.4" right="0.3937007874015748" top="0.53" bottom="0.984251968503937" header="0.49" footer="0.8661417322834646"/>
  <pageSetup horizontalDpi="300" verticalDpi="3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G29"/>
  <sheetViews>
    <sheetView view="pageBreakPreview" zoomScale="60" workbookViewId="0" topLeftCell="A1">
      <selection activeCell="D8" sqref="D8"/>
    </sheetView>
  </sheetViews>
  <sheetFormatPr defaultColWidth="9.140625" defaultRowHeight="12"/>
  <cols>
    <col min="2" max="2" width="8.140625" style="0" customWidth="1"/>
    <col min="3" max="3" width="10.421875" style="0" customWidth="1"/>
    <col min="4" max="4" width="59.421875" style="0" customWidth="1"/>
    <col min="5" max="5" width="9.421875" style="0" customWidth="1"/>
    <col min="6" max="6" width="22.140625" style="0" customWidth="1"/>
    <col min="9" max="9" width="9.140625" style="0" customWidth="1"/>
  </cols>
  <sheetData>
    <row r="2" spans="5:6" ht="12">
      <c r="E2" s="71" t="s">
        <v>59</v>
      </c>
      <c r="F2" s="1"/>
    </row>
    <row r="3" spans="5:6" ht="12">
      <c r="E3" s="726" t="s">
        <v>655</v>
      </c>
      <c r="F3" s="726"/>
    </row>
    <row r="4" spans="5:7" ht="12">
      <c r="E4" s="727" t="s">
        <v>43</v>
      </c>
      <c r="F4" s="727"/>
      <c r="G4" s="727"/>
    </row>
    <row r="5" spans="5:6" ht="12">
      <c r="E5" s="727" t="s">
        <v>656</v>
      </c>
      <c r="F5" s="727"/>
    </row>
    <row r="13" spans="4:6" ht="15">
      <c r="D13" s="288" t="s">
        <v>537</v>
      </c>
      <c r="E13" s="287"/>
      <c r="F13" s="287"/>
    </row>
    <row r="14" spans="4:7" ht="15">
      <c r="D14" s="288" t="s">
        <v>322</v>
      </c>
      <c r="E14" s="287"/>
      <c r="F14" s="287"/>
      <c r="G14" s="267"/>
    </row>
    <row r="15" spans="4:6" ht="15">
      <c r="D15" s="288" t="s">
        <v>538</v>
      </c>
      <c r="E15" s="287"/>
      <c r="F15" s="287"/>
    </row>
    <row r="16" spans="3:6" ht="12.75">
      <c r="C16" s="270"/>
      <c r="D16" s="279" t="s">
        <v>531</v>
      </c>
      <c r="E16" s="270"/>
      <c r="F16" s="270"/>
    </row>
    <row r="18" ht="12">
      <c r="C18" s="280" t="s">
        <v>287</v>
      </c>
    </row>
    <row r="19" ht="12" thickBot="1"/>
    <row r="20" spans="3:6" ht="41.25" customHeight="1">
      <c r="C20" s="358" t="s">
        <v>45</v>
      </c>
      <c r="D20" s="359" t="s">
        <v>323</v>
      </c>
      <c r="E20" s="712" t="s">
        <v>288</v>
      </c>
      <c r="F20" s="713"/>
    </row>
    <row r="21" spans="3:6" ht="23.25" customHeight="1">
      <c r="C21" s="714">
        <v>756</v>
      </c>
      <c r="D21" s="275" t="s">
        <v>289</v>
      </c>
      <c r="E21" s="717">
        <v>220000</v>
      </c>
      <c r="F21" s="718"/>
    </row>
    <row r="22" spans="3:6" ht="23.25" customHeight="1">
      <c r="C22" s="715"/>
      <c r="D22" s="276" t="s">
        <v>143</v>
      </c>
      <c r="E22" s="719"/>
      <c r="F22" s="701"/>
    </row>
    <row r="23" spans="3:6" ht="23.25" customHeight="1">
      <c r="C23" s="715"/>
      <c r="D23" s="276" t="s">
        <v>484</v>
      </c>
      <c r="E23" s="719"/>
      <c r="F23" s="701"/>
    </row>
    <row r="24" spans="3:6" ht="5.25" customHeight="1">
      <c r="C24" s="715"/>
      <c r="D24" s="277"/>
      <c r="E24" s="719"/>
      <c r="F24" s="701"/>
    </row>
    <row r="25" spans="3:6" ht="6" customHeight="1">
      <c r="C25" s="715"/>
      <c r="D25" s="276"/>
      <c r="E25" s="719"/>
      <c r="F25" s="701"/>
    </row>
    <row r="26" spans="3:6" ht="23.25" customHeight="1">
      <c r="C26" s="715"/>
      <c r="D26" s="276" t="s">
        <v>290</v>
      </c>
      <c r="E26" s="719"/>
      <c r="F26" s="701"/>
    </row>
    <row r="27" spans="3:6" ht="23.25" customHeight="1" thickBot="1">
      <c r="C27" s="716"/>
      <c r="D27" s="278" t="s">
        <v>291</v>
      </c>
      <c r="E27" s="702"/>
      <c r="F27" s="703"/>
    </row>
    <row r="29" ht="11.25">
      <c r="D29" s="267"/>
    </row>
  </sheetData>
  <mergeCells count="6">
    <mergeCell ref="E3:F3"/>
    <mergeCell ref="E5:F5"/>
    <mergeCell ref="E20:F20"/>
    <mergeCell ref="C21:C27"/>
    <mergeCell ref="E21:F27"/>
    <mergeCell ref="E4:G4"/>
  </mergeCells>
  <printOptions/>
  <pageMargins left="1.24" right="0.75" top="1.23" bottom="1" header="0.5" footer="0.5"/>
  <pageSetup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3"/>
  <sheetViews>
    <sheetView workbookViewId="0" topLeftCell="B1">
      <selection activeCell="E4" sqref="E4:G4"/>
    </sheetView>
  </sheetViews>
  <sheetFormatPr defaultColWidth="9.140625" defaultRowHeight="12"/>
  <cols>
    <col min="1" max="1" width="15.8515625" style="2" customWidth="1"/>
    <col min="2" max="2" width="6.7109375" style="2" customWidth="1"/>
    <col min="3" max="3" width="5.8515625" style="2" customWidth="1"/>
    <col min="4" max="4" width="53.8515625" style="2" customWidth="1"/>
    <col min="5" max="5" width="20.7109375" style="2" customWidth="1"/>
    <col min="6" max="6" width="7.28125" style="2" customWidth="1"/>
    <col min="7" max="7" width="8.8515625" style="2" customWidth="1"/>
    <col min="8" max="16384" width="9.28125" style="2" customWidth="1"/>
  </cols>
  <sheetData>
    <row r="1" spans="1:7" ht="12">
      <c r="A1" s="59"/>
      <c r="B1" s="59"/>
      <c r="C1" s="1"/>
      <c r="D1" s="1"/>
      <c r="E1" s="71" t="s">
        <v>72</v>
      </c>
      <c r="F1" s="71"/>
      <c r="G1" s="1"/>
    </row>
    <row r="2" spans="5:7" ht="12">
      <c r="E2" s="726" t="s">
        <v>655</v>
      </c>
      <c r="F2" s="726"/>
      <c r="G2" s="726"/>
    </row>
    <row r="3" spans="5:6" ht="12">
      <c r="E3" s="24" t="s">
        <v>43</v>
      </c>
      <c r="F3" s="24"/>
    </row>
    <row r="4" spans="4:7" ht="12.75">
      <c r="D4" s="4"/>
      <c r="E4" s="727" t="s">
        <v>656</v>
      </c>
      <c r="F4" s="727"/>
      <c r="G4" s="727"/>
    </row>
    <row r="5" spans="4:6" ht="12.75">
      <c r="D5" s="4"/>
      <c r="E5" s="5"/>
      <c r="F5" s="5"/>
    </row>
    <row r="6" spans="4:6" ht="12.75">
      <c r="D6" s="4"/>
      <c r="E6" s="5"/>
      <c r="F6" s="5"/>
    </row>
    <row r="7" spans="4:6" ht="12.75">
      <c r="D7" s="4"/>
      <c r="E7" s="5"/>
      <c r="F7" s="5"/>
    </row>
    <row r="8" spans="4:6" ht="12.75">
      <c r="D8" s="4"/>
      <c r="E8" s="5"/>
      <c r="F8" s="5"/>
    </row>
    <row r="9" spans="4:6" ht="12.75">
      <c r="D9" s="4"/>
      <c r="E9" s="5"/>
      <c r="F9" s="5"/>
    </row>
    <row r="10" spans="4:6" ht="12.75">
      <c r="D10" s="4"/>
      <c r="E10" s="5"/>
      <c r="F10" s="5"/>
    </row>
    <row r="11" spans="4:6" ht="12.75">
      <c r="D11" s="4"/>
      <c r="E11" s="5"/>
      <c r="F11" s="5"/>
    </row>
    <row r="12" spans="4:6" ht="12.75">
      <c r="D12" s="4"/>
      <c r="E12" s="5"/>
      <c r="F12" s="5"/>
    </row>
    <row r="14" spans="1:7" ht="12.75">
      <c r="A14" s="733" t="s">
        <v>401</v>
      </c>
      <c r="B14" s="733"/>
      <c r="C14" s="733"/>
      <c r="D14" s="733"/>
      <c r="E14" s="733"/>
      <c r="F14" s="733"/>
      <c r="G14" s="733"/>
    </row>
    <row r="15" spans="2:7" ht="12.75">
      <c r="B15" s="733" t="s">
        <v>324</v>
      </c>
      <c r="C15" s="733"/>
      <c r="D15" s="733"/>
      <c r="E15" s="733"/>
      <c r="F15" s="733"/>
      <c r="G15" s="40"/>
    </row>
    <row r="16" spans="2:7" ht="12.75">
      <c r="B16" s="733" t="s">
        <v>402</v>
      </c>
      <c r="C16" s="733"/>
      <c r="D16" s="733"/>
      <c r="E16" s="733"/>
      <c r="F16" s="733"/>
      <c r="G16" s="259"/>
    </row>
    <row r="17" spans="2:7" ht="12.75">
      <c r="B17" s="733" t="s">
        <v>532</v>
      </c>
      <c r="C17" s="733"/>
      <c r="D17" s="733"/>
      <c r="E17" s="733"/>
      <c r="F17" s="733"/>
      <c r="G17" s="40"/>
    </row>
    <row r="18" spans="1:7" ht="12.75">
      <c r="A18" s="733" t="s">
        <v>304</v>
      </c>
      <c r="B18" s="733"/>
      <c r="C18" s="733"/>
      <c r="D18" s="733"/>
      <c r="E18" s="733"/>
      <c r="F18" s="733"/>
      <c r="G18" s="733"/>
    </row>
    <row r="19" spans="1:7" ht="12.75">
      <c r="A19" s="40"/>
      <c r="B19" s="40"/>
      <c r="C19" s="40"/>
      <c r="D19" s="40"/>
      <c r="E19" s="40"/>
      <c r="F19" s="40"/>
      <c r="G19" s="40"/>
    </row>
    <row r="20" spans="1:7" ht="12.75">
      <c r="A20" s="40"/>
      <c r="B20" s="40"/>
      <c r="C20" s="40"/>
      <c r="D20" s="40"/>
      <c r="E20" s="40"/>
      <c r="F20" s="40"/>
      <c r="G20" s="40"/>
    </row>
    <row r="21" spans="3:4" ht="12.75">
      <c r="C21" s="706" t="s">
        <v>403</v>
      </c>
      <c r="D21" s="706"/>
    </row>
    <row r="23" spans="1:6" ht="12">
      <c r="A23" s="72"/>
      <c r="B23" s="72"/>
      <c r="C23" s="704" t="s">
        <v>45</v>
      </c>
      <c r="D23" s="704" t="s">
        <v>46</v>
      </c>
      <c r="E23" s="360" t="s">
        <v>47</v>
      </c>
      <c r="F23" s="281"/>
    </row>
    <row r="24" spans="3:6" ht="12">
      <c r="C24" s="705"/>
      <c r="D24" s="705"/>
      <c r="E24" s="361" t="s">
        <v>136</v>
      </c>
      <c r="F24" s="281"/>
    </row>
    <row r="25" spans="3:6" ht="12">
      <c r="C25" s="88">
        <v>750</v>
      </c>
      <c r="D25" s="88" t="s">
        <v>141</v>
      </c>
      <c r="E25" s="91">
        <v>146000</v>
      </c>
      <c r="F25" s="282"/>
    </row>
    <row r="26" spans="3:6" ht="12">
      <c r="C26" s="55"/>
      <c r="D26" s="89" t="s">
        <v>145</v>
      </c>
      <c r="E26" s="207"/>
      <c r="F26" s="282"/>
    </row>
    <row r="27" spans="3:6" ht="12">
      <c r="C27" s="55"/>
      <c r="D27" s="90" t="s">
        <v>146</v>
      </c>
      <c r="E27" s="92"/>
      <c r="F27" s="283"/>
    </row>
    <row r="28" spans="3:6" ht="12">
      <c r="C28" s="55"/>
      <c r="D28" s="55"/>
      <c r="E28" s="207"/>
      <c r="F28" s="282"/>
    </row>
    <row r="29" spans="3:6" ht="12">
      <c r="C29" s="88">
        <v>751</v>
      </c>
      <c r="D29" s="88" t="s">
        <v>195</v>
      </c>
      <c r="E29" s="91">
        <v>3610</v>
      </c>
      <c r="F29" s="282"/>
    </row>
    <row r="30" spans="3:6" ht="12">
      <c r="C30" s="55"/>
      <c r="D30" s="55" t="s">
        <v>147</v>
      </c>
      <c r="E30" s="207"/>
      <c r="F30" s="282"/>
    </row>
    <row r="31" spans="3:6" ht="12">
      <c r="C31" s="55"/>
      <c r="D31" s="89" t="s">
        <v>60</v>
      </c>
      <c r="E31" s="92"/>
      <c r="F31" s="283"/>
    </row>
    <row r="32" spans="3:6" ht="12">
      <c r="C32" s="55"/>
      <c r="D32" s="90" t="s">
        <v>216</v>
      </c>
      <c r="E32" s="92"/>
      <c r="F32" s="283"/>
    </row>
    <row r="33" spans="3:6" ht="12">
      <c r="C33" s="87"/>
      <c r="D33" s="164"/>
      <c r="E33" s="95"/>
      <c r="F33" s="283"/>
    </row>
    <row r="34" spans="3:6" ht="12">
      <c r="C34" s="55">
        <v>852</v>
      </c>
      <c r="D34" s="55" t="s">
        <v>398</v>
      </c>
      <c r="E34" s="141">
        <f>SUM(E35:E43)</f>
        <v>1087000</v>
      </c>
      <c r="F34" s="284"/>
    </row>
    <row r="35" spans="3:6" ht="12">
      <c r="C35" s="55"/>
      <c r="D35" s="89" t="s">
        <v>192</v>
      </c>
      <c r="E35" s="93">
        <v>100000</v>
      </c>
      <c r="F35" s="285"/>
    </row>
    <row r="36" spans="3:6" ht="36">
      <c r="C36" s="55"/>
      <c r="D36" s="511" t="s">
        <v>492</v>
      </c>
      <c r="E36" s="512">
        <v>23000</v>
      </c>
      <c r="F36" s="285"/>
    </row>
    <row r="37" spans="3:6" ht="12">
      <c r="C37" s="55"/>
      <c r="D37" s="89" t="s">
        <v>149</v>
      </c>
      <c r="E37" s="93">
        <v>516000</v>
      </c>
      <c r="F37" s="285"/>
    </row>
    <row r="38" spans="3:7" ht="12">
      <c r="C38" s="218"/>
      <c r="D38" s="167" t="s">
        <v>493</v>
      </c>
      <c r="E38" s="139"/>
      <c r="F38" s="139"/>
      <c r="G38" s="3"/>
    </row>
    <row r="39" spans="3:7" ht="12">
      <c r="C39" s="55"/>
      <c r="D39" s="89" t="s">
        <v>150</v>
      </c>
      <c r="E39" s="93">
        <v>99000</v>
      </c>
      <c r="F39" s="285"/>
      <c r="G39" s="3"/>
    </row>
    <row r="40" spans="3:6" ht="12">
      <c r="C40" s="55"/>
      <c r="D40" s="90" t="s">
        <v>494</v>
      </c>
      <c r="E40" s="93"/>
      <c r="F40" s="285"/>
    </row>
    <row r="41" spans="3:6" ht="12">
      <c r="C41" s="55"/>
      <c r="D41" s="89" t="s">
        <v>151</v>
      </c>
      <c r="E41" s="93">
        <v>291000</v>
      </c>
      <c r="F41" s="285"/>
    </row>
    <row r="42" spans="3:6" ht="12">
      <c r="C42" s="55"/>
      <c r="D42" s="90" t="s">
        <v>152</v>
      </c>
      <c r="E42" s="93"/>
      <c r="F42" s="285"/>
    </row>
    <row r="43" spans="3:6" ht="12">
      <c r="C43" s="55"/>
      <c r="D43" s="89" t="s">
        <v>217</v>
      </c>
      <c r="E43" s="93">
        <v>58000</v>
      </c>
      <c r="F43" s="285"/>
    </row>
    <row r="44" spans="3:6" ht="12">
      <c r="C44" s="55"/>
      <c r="D44" s="90" t="s">
        <v>218</v>
      </c>
      <c r="E44" s="93"/>
      <c r="F44" s="285"/>
    </row>
    <row r="45" spans="3:6" ht="12">
      <c r="C45" s="88">
        <v>900</v>
      </c>
      <c r="D45" s="88" t="s">
        <v>602</v>
      </c>
      <c r="E45" s="666">
        <v>142690</v>
      </c>
      <c r="F45" s="285"/>
    </row>
    <row r="46" spans="3:6" ht="12">
      <c r="C46" s="55"/>
      <c r="D46" s="89" t="s">
        <v>605</v>
      </c>
      <c r="E46" s="93"/>
      <c r="F46" s="285"/>
    </row>
    <row r="47" spans="3:6" ht="12">
      <c r="C47" s="55"/>
      <c r="D47" s="90" t="s">
        <v>606</v>
      </c>
      <c r="E47" s="93"/>
      <c r="F47" s="285"/>
    </row>
    <row r="48" spans="3:6" ht="12">
      <c r="C48" s="55"/>
      <c r="D48" s="90" t="s">
        <v>615</v>
      </c>
      <c r="E48" s="93"/>
      <c r="F48" s="285"/>
    </row>
    <row r="49" spans="3:6" ht="12">
      <c r="C49" s="87"/>
      <c r="D49" s="94"/>
      <c r="E49" s="143"/>
      <c r="F49" s="285"/>
    </row>
    <row r="50" spans="3:6" ht="12">
      <c r="C50" s="96"/>
      <c r="D50" s="97"/>
      <c r="E50" s="98"/>
      <c r="F50" s="285"/>
    </row>
    <row r="51" spans="4:6" ht="12.75">
      <c r="D51" s="99" t="s">
        <v>71</v>
      </c>
      <c r="E51" s="100">
        <f>SUM(E25,E29,E34,E45,)</f>
        <v>1379300</v>
      </c>
      <c r="F51"/>
    </row>
    <row r="52" spans="5:6" ht="12">
      <c r="E52" s="50"/>
      <c r="F52" s="50"/>
    </row>
    <row r="53" spans="3:6" ht="12">
      <c r="C53" s="3"/>
      <c r="D53" s="3"/>
      <c r="E53" s="51"/>
      <c r="F53" s="51"/>
    </row>
    <row r="54" spans="3:6" ht="11.25">
      <c r="C54" s="3"/>
      <c r="D54" s="3"/>
      <c r="E54" s="3"/>
      <c r="F54" s="3"/>
    </row>
    <row r="55" spans="3:6" ht="11.25">
      <c r="C55" s="3"/>
      <c r="D55" s="3"/>
      <c r="E55" s="3"/>
      <c r="F55" s="3"/>
    </row>
    <row r="56" spans="3:6" ht="11.25">
      <c r="C56" s="3"/>
      <c r="D56" s="3"/>
      <c r="E56" s="3"/>
      <c r="F56" s="3"/>
    </row>
    <row r="57" spans="3:6" ht="11.25">
      <c r="C57" s="3"/>
      <c r="D57" s="3"/>
      <c r="E57" s="3"/>
      <c r="F57" s="3"/>
    </row>
    <row r="58" spans="3:6" ht="11.25">
      <c r="C58" s="3"/>
      <c r="D58" s="3"/>
      <c r="E58" s="3"/>
      <c r="F58" s="3"/>
    </row>
    <row r="59" spans="3:6" ht="11.25">
      <c r="C59" s="3"/>
      <c r="D59" s="3"/>
      <c r="E59" s="3"/>
      <c r="F59" s="3"/>
    </row>
    <row r="60" spans="3:6" ht="11.25">
      <c r="C60" s="3"/>
      <c r="D60" s="3"/>
      <c r="E60" s="3"/>
      <c r="F60" s="3"/>
    </row>
    <row r="61" spans="3:6" ht="11.25">
      <c r="C61" s="3"/>
      <c r="D61" s="3"/>
      <c r="E61" s="3"/>
      <c r="F61" s="3"/>
    </row>
    <row r="62" spans="3:6" ht="11.25">
      <c r="C62" s="3"/>
      <c r="D62" s="3"/>
      <c r="E62" s="3"/>
      <c r="F62" s="3"/>
    </row>
    <row r="63" spans="3:6" ht="11.25">
      <c r="C63" s="3"/>
      <c r="D63" s="3"/>
      <c r="E63" s="3"/>
      <c r="F63" s="3"/>
    </row>
    <row r="64" spans="3:6" ht="11.25">
      <c r="C64" s="3"/>
      <c r="D64" s="3"/>
      <c r="E64" s="3"/>
      <c r="F64" s="3"/>
    </row>
    <row r="65" spans="3:6" ht="11.25">
      <c r="C65" s="3"/>
      <c r="D65" s="3"/>
      <c r="E65" s="3"/>
      <c r="F65" s="3"/>
    </row>
    <row r="66" spans="3:6" ht="11.25">
      <c r="C66" s="3"/>
      <c r="D66" s="3"/>
      <c r="E66" s="3"/>
      <c r="F66" s="3"/>
    </row>
    <row r="67" spans="3:6" ht="11.25">
      <c r="C67" s="3"/>
      <c r="D67" s="3"/>
      <c r="E67" s="3"/>
      <c r="F67" s="3"/>
    </row>
    <row r="68" spans="3:6" ht="11.25">
      <c r="C68" s="3"/>
      <c r="D68" s="3"/>
      <c r="E68" s="3"/>
      <c r="F68" s="3"/>
    </row>
    <row r="69" spans="3:6" ht="11.25">
      <c r="C69" s="3"/>
      <c r="D69" s="3"/>
      <c r="E69" s="3"/>
      <c r="F69" s="3"/>
    </row>
    <row r="70" spans="3:6" ht="11.25">
      <c r="C70" s="3"/>
      <c r="D70" s="3"/>
      <c r="E70" s="3"/>
      <c r="F70" s="3"/>
    </row>
    <row r="71" spans="3:6" ht="11.25">
      <c r="C71" s="3"/>
      <c r="D71" s="3"/>
      <c r="E71" s="3"/>
      <c r="F71" s="3"/>
    </row>
    <row r="72" spans="3:6" ht="11.25">
      <c r="C72" s="3"/>
      <c r="D72" s="3"/>
      <c r="E72" s="3"/>
      <c r="F72" s="3"/>
    </row>
    <row r="73" spans="3:6" ht="11.25">
      <c r="C73" s="3"/>
      <c r="D73" s="3"/>
      <c r="E73" s="3"/>
      <c r="F73" s="3"/>
    </row>
    <row r="74" spans="3:6" ht="11.25">
      <c r="C74" s="3"/>
      <c r="D74" s="3"/>
      <c r="E74" s="3"/>
      <c r="F74" s="3"/>
    </row>
    <row r="75" spans="3:6" ht="11.25">
      <c r="C75" s="3"/>
      <c r="D75" s="3"/>
      <c r="E75" s="3"/>
      <c r="F75" s="3"/>
    </row>
    <row r="76" spans="3:6" ht="11.25">
      <c r="C76" s="3"/>
      <c r="D76" s="3"/>
      <c r="E76" s="3"/>
      <c r="F76" s="3"/>
    </row>
    <row r="77" spans="3:6" ht="11.25">
      <c r="C77" s="3"/>
      <c r="D77" s="3"/>
      <c r="E77" s="3"/>
      <c r="F77" s="3"/>
    </row>
    <row r="78" spans="3:6" ht="11.25">
      <c r="C78" s="3"/>
      <c r="D78" s="3"/>
      <c r="E78" s="3"/>
      <c r="F78" s="3"/>
    </row>
    <row r="79" spans="3:6" ht="11.25">
      <c r="C79" s="3"/>
      <c r="D79" s="3"/>
      <c r="E79" s="3"/>
      <c r="F79" s="3"/>
    </row>
    <row r="80" spans="3:6" ht="11.25">
      <c r="C80" s="3"/>
      <c r="D80" s="3"/>
      <c r="E80" s="3"/>
      <c r="F80" s="3"/>
    </row>
    <row r="81" spans="3:6" ht="11.25">
      <c r="C81" s="3"/>
      <c r="D81" s="3"/>
      <c r="E81" s="3"/>
      <c r="F81" s="3"/>
    </row>
    <row r="82" spans="3:6" ht="11.25">
      <c r="C82" s="3"/>
      <c r="D82" s="3"/>
      <c r="E82" s="3"/>
      <c r="F82" s="3"/>
    </row>
    <row r="83" spans="3:6" ht="11.25">
      <c r="C83" s="3"/>
      <c r="D83" s="3"/>
      <c r="E83" s="3"/>
      <c r="F83" s="3"/>
    </row>
    <row r="84" spans="3:6" ht="11.25">
      <c r="C84" s="3"/>
      <c r="D84" s="3"/>
      <c r="E84" s="3"/>
      <c r="F84" s="3"/>
    </row>
    <row r="85" spans="3:6" ht="11.25">
      <c r="C85" s="3"/>
      <c r="D85" s="3"/>
      <c r="E85" s="3"/>
      <c r="F85" s="3"/>
    </row>
    <row r="86" spans="3:6" ht="11.25">
      <c r="C86" s="3"/>
      <c r="D86" s="3"/>
      <c r="E86" s="3"/>
      <c r="F86" s="3"/>
    </row>
    <row r="87" spans="3:6" ht="11.25">
      <c r="C87" s="3"/>
      <c r="D87" s="3"/>
      <c r="E87" s="3"/>
      <c r="F87" s="3"/>
    </row>
    <row r="88" spans="3:6" ht="11.25">
      <c r="C88" s="3"/>
      <c r="D88" s="3"/>
      <c r="E88" s="3"/>
      <c r="F88" s="3"/>
    </row>
    <row r="89" spans="3:6" ht="11.25">
      <c r="C89" s="3"/>
      <c r="D89" s="3"/>
      <c r="E89" s="3"/>
      <c r="F89" s="3"/>
    </row>
    <row r="90" spans="3:6" ht="11.25">
      <c r="C90" s="3"/>
      <c r="D90" s="3"/>
      <c r="E90" s="3"/>
      <c r="F90" s="3"/>
    </row>
    <row r="91" spans="3:6" ht="11.25">
      <c r="C91" s="3"/>
      <c r="D91" s="3"/>
      <c r="E91" s="3"/>
      <c r="F91" s="3"/>
    </row>
    <row r="92" spans="3:6" ht="11.25">
      <c r="C92" s="3"/>
      <c r="D92" s="3"/>
      <c r="E92" s="3"/>
      <c r="F92" s="3"/>
    </row>
    <row r="93" spans="3:6" ht="11.25">
      <c r="C93" s="3"/>
      <c r="D93" s="3"/>
      <c r="E93" s="3"/>
      <c r="F93" s="3"/>
    </row>
    <row r="94" spans="3:6" ht="11.25">
      <c r="C94" s="3"/>
      <c r="D94" s="3"/>
      <c r="E94" s="3"/>
      <c r="F94" s="3"/>
    </row>
    <row r="95" spans="3:6" ht="11.25">
      <c r="C95" s="3"/>
      <c r="D95" s="3"/>
      <c r="E95" s="3"/>
      <c r="F95" s="3"/>
    </row>
    <row r="96" spans="3:6" ht="11.25">
      <c r="C96" s="3"/>
      <c r="D96" s="3"/>
      <c r="E96" s="3"/>
      <c r="F96" s="3"/>
    </row>
    <row r="97" spans="3:6" ht="11.25">
      <c r="C97" s="3"/>
      <c r="D97" s="3"/>
      <c r="E97" s="3"/>
      <c r="F97" s="3"/>
    </row>
    <row r="98" spans="3:6" ht="11.25">
      <c r="C98" s="3"/>
      <c r="D98" s="3"/>
      <c r="E98" s="3"/>
      <c r="F98" s="3"/>
    </row>
    <row r="99" spans="3:6" ht="11.25">
      <c r="C99" s="3"/>
      <c r="D99" s="3"/>
      <c r="E99" s="3"/>
      <c r="F99" s="3"/>
    </row>
    <row r="100" spans="3:6" ht="11.25">
      <c r="C100" s="3"/>
      <c r="D100" s="3"/>
      <c r="E100" s="3"/>
      <c r="F100" s="3"/>
    </row>
    <row r="101" spans="3:6" ht="11.25">
      <c r="C101" s="3"/>
      <c r="D101" s="3"/>
      <c r="E101" s="3"/>
      <c r="F101" s="3"/>
    </row>
    <row r="102" spans="3:6" ht="11.25">
      <c r="C102" s="3"/>
      <c r="D102" s="3"/>
      <c r="E102" s="3"/>
      <c r="F102" s="3"/>
    </row>
    <row r="103" spans="3:6" ht="11.25">
      <c r="C103" s="3"/>
      <c r="D103" s="3"/>
      <c r="E103" s="3"/>
      <c r="F103" s="3"/>
    </row>
    <row r="104" spans="3:6" ht="11.25">
      <c r="C104" s="3"/>
      <c r="D104" s="3"/>
      <c r="E104" s="3"/>
      <c r="F104" s="3"/>
    </row>
    <row r="105" spans="3:6" ht="11.25">
      <c r="C105" s="3"/>
      <c r="D105" s="3"/>
      <c r="E105" s="3"/>
      <c r="F105" s="3"/>
    </row>
    <row r="106" spans="3:6" ht="11.25">
      <c r="C106" s="3"/>
      <c r="D106" s="3"/>
      <c r="E106" s="3"/>
      <c r="F106" s="3"/>
    </row>
    <row r="107" spans="3:6" ht="11.25">
      <c r="C107" s="3"/>
      <c r="D107" s="3"/>
      <c r="E107" s="3"/>
      <c r="F107" s="3"/>
    </row>
    <row r="108" spans="3:6" ht="11.25">
      <c r="C108" s="3"/>
      <c r="D108" s="3"/>
      <c r="E108" s="3"/>
      <c r="F108" s="3"/>
    </row>
    <row r="109" spans="3:6" ht="11.25">
      <c r="C109" s="3"/>
      <c r="D109" s="3"/>
      <c r="E109" s="3"/>
      <c r="F109" s="3"/>
    </row>
    <row r="110" spans="3:6" ht="11.25">
      <c r="C110" s="3"/>
      <c r="D110" s="3"/>
      <c r="E110" s="3"/>
      <c r="F110" s="3"/>
    </row>
    <row r="111" spans="3:6" ht="11.25">
      <c r="C111" s="3"/>
      <c r="D111" s="3"/>
      <c r="E111" s="3"/>
      <c r="F111" s="3"/>
    </row>
    <row r="112" spans="3:6" ht="11.25">
      <c r="C112" s="3"/>
      <c r="D112" s="3"/>
      <c r="E112" s="3"/>
      <c r="F112" s="3"/>
    </row>
    <row r="113" spans="3:6" ht="11.25">
      <c r="C113" s="3"/>
      <c r="D113" s="3"/>
      <c r="E113" s="3"/>
      <c r="F113" s="3"/>
    </row>
    <row r="114" spans="3:6" ht="11.25">
      <c r="C114" s="3"/>
      <c r="D114" s="3"/>
      <c r="E114" s="3"/>
      <c r="F114" s="3"/>
    </row>
    <row r="115" spans="3:6" ht="11.25">
      <c r="C115" s="3"/>
      <c r="D115" s="3"/>
      <c r="E115" s="3"/>
      <c r="F115" s="3"/>
    </row>
    <row r="116" spans="3:6" ht="11.25">
      <c r="C116" s="3"/>
      <c r="D116" s="3"/>
      <c r="E116" s="3"/>
      <c r="F116" s="3"/>
    </row>
    <row r="117" spans="3:6" ht="11.25">
      <c r="C117" s="3"/>
      <c r="D117" s="3"/>
      <c r="E117" s="3"/>
      <c r="F117" s="3"/>
    </row>
    <row r="118" spans="3:6" ht="11.25">
      <c r="C118" s="3"/>
      <c r="D118" s="3"/>
      <c r="E118" s="3"/>
      <c r="F118" s="3"/>
    </row>
    <row r="119" spans="3:6" ht="11.25">
      <c r="C119" s="3"/>
      <c r="D119" s="3"/>
      <c r="E119" s="3"/>
      <c r="F119" s="3"/>
    </row>
    <row r="120" spans="3:6" ht="11.25">
      <c r="C120" s="3"/>
      <c r="D120" s="3"/>
      <c r="E120" s="3"/>
      <c r="F120" s="3"/>
    </row>
    <row r="121" spans="3:6" ht="11.25">
      <c r="C121" s="3"/>
      <c r="D121" s="3"/>
      <c r="E121" s="3"/>
      <c r="F121" s="3"/>
    </row>
    <row r="122" spans="3:6" ht="11.25">
      <c r="C122" s="3"/>
      <c r="D122" s="3"/>
      <c r="E122" s="3"/>
      <c r="F122" s="3"/>
    </row>
    <row r="123" spans="3:6" ht="11.25">
      <c r="C123" s="3"/>
      <c r="D123" s="3"/>
      <c r="E123" s="3"/>
      <c r="F123" s="3"/>
    </row>
    <row r="124" spans="3:6" ht="11.25">
      <c r="C124" s="3"/>
      <c r="D124" s="3"/>
      <c r="E124" s="3"/>
      <c r="F124" s="3"/>
    </row>
    <row r="125" spans="3:6" ht="11.25">
      <c r="C125" s="3"/>
      <c r="D125" s="3"/>
      <c r="E125" s="3"/>
      <c r="F125" s="3"/>
    </row>
    <row r="126" spans="3:6" ht="11.25">
      <c r="C126" s="3"/>
      <c r="D126" s="3"/>
      <c r="E126" s="3"/>
      <c r="F126" s="3"/>
    </row>
    <row r="127" spans="3:6" ht="11.25">
      <c r="C127" s="3"/>
      <c r="D127" s="3"/>
      <c r="E127" s="3"/>
      <c r="F127" s="3"/>
    </row>
    <row r="128" spans="3:6" ht="11.25">
      <c r="C128" s="3"/>
      <c r="D128" s="3"/>
      <c r="E128" s="3"/>
      <c r="F128" s="3"/>
    </row>
    <row r="129" spans="3:6" ht="11.25">
      <c r="C129" s="3"/>
      <c r="D129" s="3"/>
      <c r="E129" s="3"/>
      <c r="F129" s="3"/>
    </row>
    <row r="130" spans="3:6" ht="11.25">
      <c r="C130" s="3"/>
      <c r="D130" s="3"/>
      <c r="E130" s="3"/>
      <c r="F130" s="3"/>
    </row>
    <row r="131" spans="3:6" ht="11.25">
      <c r="C131" s="3"/>
      <c r="D131" s="3"/>
      <c r="E131" s="3"/>
      <c r="F131" s="3"/>
    </row>
    <row r="132" spans="3:6" ht="11.25">
      <c r="C132" s="3"/>
      <c r="D132" s="3"/>
      <c r="E132" s="3"/>
      <c r="F132" s="3"/>
    </row>
    <row r="133" spans="3:6" ht="11.25">
      <c r="C133" s="3"/>
      <c r="D133" s="3"/>
      <c r="E133" s="3"/>
      <c r="F133" s="3"/>
    </row>
    <row r="134" spans="3:6" ht="11.25">
      <c r="C134" s="3"/>
      <c r="D134" s="3"/>
      <c r="E134" s="3"/>
      <c r="F134" s="3"/>
    </row>
    <row r="135" spans="3:6" ht="11.25">
      <c r="C135" s="3"/>
      <c r="D135" s="3"/>
      <c r="E135" s="3"/>
      <c r="F135" s="3"/>
    </row>
    <row r="136" spans="3:6" ht="11.25">
      <c r="C136" s="3"/>
      <c r="D136" s="3"/>
      <c r="E136" s="3"/>
      <c r="F136" s="3"/>
    </row>
    <row r="137" spans="3:6" ht="11.25">
      <c r="C137" s="3"/>
      <c r="D137" s="3"/>
      <c r="E137" s="3"/>
      <c r="F137" s="3"/>
    </row>
    <row r="138" spans="3:6" ht="11.25">
      <c r="C138" s="3"/>
      <c r="D138" s="3"/>
      <c r="E138" s="3"/>
      <c r="F138" s="3"/>
    </row>
    <row r="139" spans="3:6" ht="11.25">
      <c r="C139" s="3"/>
      <c r="D139" s="3"/>
      <c r="E139" s="3"/>
      <c r="F139" s="3"/>
    </row>
    <row r="140" spans="3:6" ht="11.25">
      <c r="C140" s="3"/>
      <c r="D140" s="3"/>
      <c r="E140" s="3"/>
      <c r="F140" s="3"/>
    </row>
    <row r="141" spans="3:6" ht="11.25">
      <c r="C141" s="3"/>
      <c r="D141" s="3"/>
      <c r="E141" s="3"/>
      <c r="F141" s="3"/>
    </row>
    <row r="142" spans="3:6" ht="11.25">
      <c r="C142" s="3"/>
      <c r="D142" s="3"/>
      <c r="E142" s="3"/>
      <c r="F142" s="3"/>
    </row>
    <row r="143" spans="3:6" ht="11.25">
      <c r="C143" s="3"/>
      <c r="D143" s="3"/>
      <c r="E143" s="3"/>
      <c r="F143" s="3"/>
    </row>
    <row r="144" spans="3:6" ht="11.25">
      <c r="C144" s="3"/>
      <c r="D144" s="3"/>
      <c r="E144" s="3"/>
      <c r="F144" s="3"/>
    </row>
    <row r="145" spans="3:6" ht="11.25">
      <c r="C145" s="3"/>
      <c r="D145" s="3"/>
      <c r="E145" s="3"/>
      <c r="F145" s="3"/>
    </row>
    <row r="146" spans="3:6" ht="11.25">
      <c r="C146" s="3"/>
      <c r="D146" s="3"/>
      <c r="E146" s="3"/>
      <c r="F146" s="3"/>
    </row>
    <row r="147" spans="3:6" ht="11.25">
      <c r="C147" s="3"/>
      <c r="D147" s="3"/>
      <c r="E147" s="3"/>
      <c r="F147" s="3"/>
    </row>
    <row r="148" spans="3:6" ht="11.25">
      <c r="C148" s="3"/>
      <c r="D148" s="3"/>
      <c r="E148" s="3"/>
      <c r="F148" s="3"/>
    </row>
    <row r="149" spans="3:6" ht="11.25">
      <c r="C149" s="3"/>
      <c r="D149" s="3"/>
      <c r="E149" s="3"/>
      <c r="F149" s="3"/>
    </row>
    <row r="150" spans="3:6" ht="11.25">
      <c r="C150" s="3"/>
      <c r="D150" s="3"/>
      <c r="E150" s="3"/>
      <c r="F150" s="3"/>
    </row>
    <row r="151" spans="3:6" ht="11.25">
      <c r="C151" s="3"/>
      <c r="D151" s="3"/>
      <c r="E151" s="3"/>
      <c r="F151" s="3"/>
    </row>
    <row r="152" spans="3:6" ht="11.25">
      <c r="C152" s="3"/>
      <c r="D152" s="3"/>
      <c r="E152" s="3"/>
      <c r="F152" s="3"/>
    </row>
    <row r="153" spans="3:6" ht="11.25">
      <c r="C153" s="3"/>
      <c r="D153" s="3"/>
      <c r="E153" s="3"/>
      <c r="F153" s="3"/>
    </row>
    <row r="154" spans="3:6" ht="11.25">
      <c r="C154" s="3"/>
      <c r="D154" s="3"/>
      <c r="E154" s="3"/>
      <c r="F154" s="3"/>
    </row>
    <row r="155" spans="3:6" ht="11.25">
      <c r="C155" s="3"/>
      <c r="D155" s="3"/>
      <c r="E155" s="3"/>
      <c r="F155" s="3"/>
    </row>
    <row r="156" spans="3:6" ht="11.25">
      <c r="C156" s="3"/>
      <c r="D156" s="3"/>
      <c r="E156" s="3"/>
      <c r="F156" s="3"/>
    </row>
    <row r="157" spans="3:6" ht="11.25">
      <c r="C157" s="3"/>
      <c r="D157" s="3"/>
      <c r="E157" s="3"/>
      <c r="F157" s="3"/>
    </row>
    <row r="158" spans="3:6" ht="11.25">
      <c r="C158" s="3"/>
      <c r="D158" s="3"/>
      <c r="E158" s="3"/>
      <c r="F158" s="3"/>
    </row>
    <row r="159" spans="3:6" ht="11.25">
      <c r="C159" s="3"/>
      <c r="D159" s="3"/>
      <c r="E159" s="3"/>
      <c r="F159" s="3"/>
    </row>
    <row r="160" spans="3:6" ht="11.25">
      <c r="C160" s="3"/>
      <c r="D160" s="3"/>
      <c r="E160" s="3"/>
      <c r="F160" s="3"/>
    </row>
    <row r="161" spans="3:6" ht="11.25">
      <c r="C161" s="3"/>
      <c r="D161" s="3"/>
      <c r="E161" s="3"/>
      <c r="F161" s="3"/>
    </row>
    <row r="162" spans="3:6" ht="11.25">
      <c r="C162" s="3"/>
      <c r="D162" s="3"/>
      <c r="E162" s="3"/>
      <c r="F162" s="3"/>
    </row>
    <row r="163" spans="3:6" ht="11.25">
      <c r="C163" s="3"/>
      <c r="D163" s="3"/>
      <c r="E163" s="3"/>
      <c r="F163" s="3"/>
    </row>
    <row r="164" spans="3:6" ht="11.25">
      <c r="C164" s="3"/>
      <c r="D164" s="3"/>
      <c r="E164" s="3"/>
      <c r="F164" s="3"/>
    </row>
    <row r="165" spans="3:6" ht="11.25">
      <c r="C165" s="3"/>
      <c r="D165" s="3"/>
      <c r="E165" s="3"/>
      <c r="F165" s="3"/>
    </row>
    <row r="166" spans="3:6" ht="11.25">
      <c r="C166" s="3"/>
      <c r="D166" s="3"/>
      <c r="E166" s="3"/>
      <c r="F166" s="3"/>
    </row>
    <row r="167" spans="3:6" ht="11.25">
      <c r="C167" s="3"/>
      <c r="D167" s="3"/>
      <c r="E167" s="3"/>
      <c r="F167" s="3"/>
    </row>
    <row r="168" spans="3:6" ht="11.25">
      <c r="C168" s="3"/>
      <c r="D168" s="3"/>
      <c r="E168" s="3"/>
      <c r="F168" s="3"/>
    </row>
    <row r="169" spans="3:6" ht="11.25">
      <c r="C169" s="3"/>
      <c r="D169" s="3"/>
      <c r="E169" s="3"/>
      <c r="F169" s="3"/>
    </row>
    <row r="170" spans="3:6" ht="11.25">
      <c r="C170" s="3"/>
      <c r="D170" s="3"/>
      <c r="E170" s="3"/>
      <c r="F170" s="3"/>
    </row>
    <row r="171" spans="3:6" ht="11.25">
      <c r="C171" s="3"/>
      <c r="D171" s="3"/>
      <c r="E171" s="3"/>
      <c r="F171" s="3"/>
    </row>
    <row r="172" spans="3:6" ht="11.25">
      <c r="C172" s="3"/>
      <c r="D172" s="3"/>
      <c r="E172" s="3"/>
      <c r="F172" s="3"/>
    </row>
    <row r="173" spans="3:6" ht="11.25">
      <c r="C173" s="3"/>
      <c r="D173" s="3"/>
      <c r="E173" s="3"/>
      <c r="F173" s="3"/>
    </row>
    <row r="174" spans="3:6" ht="11.25">
      <c r="C174" s="3"/>
      <c r="D174" s="3"/>
      <c r="E174" s="3"/>
      <c r="F174" s="3"/>
    </row>
    <row r="175" spans="3:6" ht="11.25">
      <c r="C175" s="3"/>
      <c r="D175" s="3"/>
      <c r="E175" s="3"/>
      <c r="F175" s="3"/>
    </row>
    <row r="176" spans="3:6" ht="11.25">
      <c r="C176" s="3"/>
      <c r="D176" s="3"/>
      <c r="E176" s="3"/>
      <c r="F176" s="3"/>
    </row>
    <row r="177" spans="3:6" ht="11.25">
      <c r="C177" s="3"/>
      <c r="D177" s="3"/>
      <c r="E177" s="3"/>
      <c r="F177" s="3"/>
    </row>
    <row r="178" spans="3:6" ht="11.25">
      <c r="C178" s="3"/>
      <c r="D178" s="3"/>
      <c r="E178" s="3"/>
      <c r="F178" s="3"/>
    </row>
    <row r="179" spans="3:6" ht="11.25">
      <c r="C179" s="3"/>
      <c r="D179" s="3"/>
      <c r="E179" s="3"/>
      <c r="F179" s="3"/>
    </row>
    <row r="180" spans="3:6" ht="11.25">
      <c r="C180" s="3"/>
      <c r="D180" s="3"/>
      <c r="E180" s="3"/>
      <c r="F180" s="3"/>
    </row>
    <row r="181" spans="3:6" ht="11.25">
      <c r="C181" s="3"/>
      <c r="D181" s="3"/>
      <c r="E181" s="3"/>
      <c r="F181" s="3"/>
    </row>
    <row r="182" spans="3:6" ht="11.25">
      <c r="C182" s="3"/>
      <c r="D182" s="3"/>
      <c r="E182" s="3"/>
      <c r="F182" s="3"/>
    </row>
    <row r="183" spans="3:6" ht="11.25">
      <c r="C183" s="3"/>
      <c r="D183" s="3"/>
      <c r="E183" s="3"/>
      <c r="F183" s="3"/>
    </row>
    <row r="184" spans="3:6" ht="11.25">
      <c r="C184" s="3"/>
      <c r="D184" s="3"/>
      <c r="E184" s="3"/>
      <c r="F184" s="3"/>
    </row>
    <row r="185" spans="3:6" ht="11.25">
      <c r="C185" s="3"/>
      <c r="D185" s="3"/>
      <c r="E185" s="3"/>
      <c r="F185" s="3"/>
    </row>
    <row r="186" spans="3:6" ht="11.25">
      <c r="C186" s="3"/>
      <c r="D186" s="3"/>
      <c r="E186" s="3"/>
      <c r="F186" s="3"/>
    </row>
    <row r="187" spans="3:6" ht="11.25">
      <c r="C187" s="3"/>
      <c r="D187" s="3"/>
      <c r="E187" s="3"/>
      <c r="F187" s="3"/>
    </row>
    <row r="188" spans="3:6" ht="11.25">
      <c r="C188" s="3"/>
      <c r="D188" s="3"/>
      <c r="E188" s="3"/>
      <c r="F188" s="3"/>
    </row>
    <row r="189" spans="3:6" ht="11.25">
      <c r="C189" s="3"/>
      <c r="D189" s="3"/>
      <c r="E189" s="3"/>
      <c r="F189" s="3"/>
    </row>
    <row r="190" spans="3:6" ht="11.25">
      <c r="C190" s="3"/>
      <c r="D190" s="3"/>
      <c r="E190" s="3"/>
      <c r="F190" s="3"/>
    </row>
    <row r="191" spans="3:6" ht="11.25">
      <c r="C191" s="3"/>
      <c r="D191" s="3"/>
      <c r="E191" s="3"/>
      <c r="F191" s="3"/>
    </row>
    <row r="192" spans="3:6" ht="11.25">
      <c r="C192" s="3"/>
      <c r="D192" s="3"/>
      <c r="E192" s="3"/>
      <c r="F192" s="3"/>
    </row>
    <row r="193" spans="3:6" ht="11.25">
      <c r="C193" s="3"/>
      <c r="D193" s="3"/>
      <c r="E193" s="3"/>
      <c r="F193" s="3"/>
    </row>
    <row r="194" spans="3:6" ht="11.25">
      <c r="C194" s="3"/>
      <c r="D194" s="3"/>
      <c r="E194" s="3"/>
      <c r="F194" s="3"/>
    </row>
    <row r="195" spans="3:6" ht="11.25">
      <c r="C195" s="3"/>
      <c r="D195" s="3"/>
      <c r="E195" s="3"/>
      <c r="F195" s="3"/>
    </row>
    <row r="196" spans="3:6" ht="11.25">
      <c r="C196" s="3"/>
      <c r="D196" s="3"/>
      <c r="E196" s="3"/>
      <c r="F196" s="3"/>
    </row>
    <row r="197" spans="3:6" ht="11.25">
      <c r="C197" s="3"/>
      <c r="D197" s="3"/>
      <c r="E197" s="3"/>
      <c r="F197" s="3"/>
    </row>
    <row r="198" spans="3:6" ht="11.25">
      <c r="C198" s="3"/>
      <c r="D198" s="3"/>
      <c r="E198" s="3"/>
      <c r="F198" s="3"/>
    </row>
    <row r="199" spans="3:6" ht="11.25">
      <c r="C199" s="3"/>
      <c r="D199" s="3"/>
      <c r="E199" s="3"/>
      <c r="F199" s="3"/>
    </row>
    <row r="200" spans="3:6" ht="11.25">
      <c r="C200" s="3"/>
      <c r="D200" s="3"/>
      <c r="E200" s="3"/>
      <c r="F200" s="3"/>
    </row>
    <row r="201" spans="3:6" ht="11.25">
      <c r="C201" s="3"/>
      <c r="D201" s="3"/>
      <c r="E201" s="3"/>
      <c r="F201" s="3"/>
    </row>
    <row r="202" spans="3:6" ht="11.25">
      <c r="C202" s="3"/>
      <c r="D202" s="3"/>
      <c r="E202" s="3"/>
      <c r="F202" s="3"/>
    </row>
    <row r="203" spans="3:6" ht="11.25">
      <c r="C203" s="3"/>
      <c r="D203" s="3"/>
      <c r="E203" s="3"/>
      <c r="F203" s="3"/>
    </row>
    <row r="204" spans="3:6" ht="11.25">
      <c r="C204" s="3"/>
      <c r="D204" s="3"/>
      <c r="E204" s="3"/>
      <c r="F204" s="3"/>
    </row>
    <row r="205" spans="3:6" ht="11.25">
      <c r="C205" s="3"/>
      <c r="D205" s="3"/>
      <c r="E205" s="3"/>
      <c r="F205" s="3"/>
    </row>
    <row r="206" spans="3:6" ht="11.25">
      <c r="C206" s="3"/>
      <c r="D206" s="3"/>
      <c r="E206" s="3"/>
      <c r="F206" s="3"/>
    </row>
    <row r="207" spans="3:6" ht="11.25">
      <c r="C207" s="3"/>
      <c r="D207" s="3"/>
      <c r="E207" s="3"/>
      <c r="F207" s="3"/>
    </row>
    <row r="208" spans="3:6" ht="11.25">
      <c r="C208" s="3"/>
      <c r="D208" s="3"/>
      <c r="E208" s="3"/>
      <c r="F208" s="3"/>
    </row>
    <row r="209" spans="3:6" ht="11.25">
      <c r="C209" s="3"/>
      <c r="D209" s="3"/>
      <c r="E209" s="3"/>
      <c r="F209" s="3"/>
    </row>
    <row r="210" spans="3:6" ht="11.25">
      <c r="C210" s="3"/>
      <c r="D210" s="3"/>
      <c r="E210" s="3"/>
      <c r="F210" s="3"/>
    </row>
    <row r="211" spans="3:6" ht="11.25">
      <c r="C211" s="3"/>
      <c r="D211" s="3"/>
      <c r="E211" s="3"/>
      <c r="F211" s="3"/>
    </row>
    <row r="212" spans="3:6" ht="11.25">
      <c r="C212" s="3"/>
      <c r="D212" s="3"/>
      <c r="E212" s="3"/>
      <c r="F212" s="3"/>
    </row>
    <row r="213" spans="3:6" ht="11.25">
      <c r="C213" s="3"/>
      <c r="D213" s="3"/>
      <c r="E213" s="3"/>
      <c r="F213" s="3"/>
    </row>
    <row r="214" spans="3:6" ht="11.25">
      <c r="C214" s="3"/>
      <c r="D214" s="3"/>
      <c r="E214" s="3"/>
      <c r="F214" s="3"/>
    </row>
    <row r="215" spans="3:6" ht="11.25">
      <c r="C215" s="3"/>
      <c r="D215" s="3"/>
      <c r="E215" s="3"/>
      <c r="F215" s="3"/>
    </row>
    <row r="216" spans="3:6" ht="11.25">
      <c r="C216" s="3"/>
      <c r="D216" s="3"/>
      <c r="E216" s="3"/>
      <c r="F216" s="3"/>
    </row>
    <row r="217" spans="3:6" ht="11.25">
      <c r="C217" s="3"/>
      <c r="D217" s="3"/>
      <c r="E217" s="3"/>
      <c r="F217" s="3"/>
    </row>
    <row r="218" spans="3:6" ht="11.25">
      <c r="C218" s="3"/>
      <c r="D218" s="3"/>
      <c r="E218" s="3"/>
      <c r="F218" s="3"/>
    </row>
    <row r="219" spans="3:6" ht="11.25">
      <c r="C219" s="3"/>
      <c r="D219" s="3"/>
      <c r="E219" s="3"/>
      <c r="F219" s="3"/>
    </row>
    <row r="220" spans="3:6" ht="11.25">
      <c r="C220" s="3"/>
      <c r="D220" s="3"/>
      <c r="E220" s="3"/>
      <c r="F220" s="3"/>
    </row>
    <row r="221" spans="3:6" ht="11.25">
      <c r="C221" s="3"/>
      <c r="D221" s="3"/>
      <c r="E221" s="3"/>
      <c r="F221" s="3"/>
    </row>
    <row r="222" spans="3:6" ht="11.25">
      <c r="C222" s="3"/>
      <c r="D222" s="3"/>
      <c r="E222" s="3"/>
      <c r="F222" s="3"/>
    </row>
    <row r="223" spans="3:6" ht="11.25">
      <c r="C223" s="3"/>
      <c r="D223" s="3"/>
      <c r="E223" s="3"/>
      <c r="F223" s="3"/>
    </row>
    <row r="224" spans="3:6" ht="11.25">
      <c r="C224" s="3"/>
      <c r="D224" s="3"/>
      <c r="E224" s="3"/>
      <c r="F224" s="3"/>
    </row>
    <row r="225" spans="3:6" ht="11.25">
      <c r="C225" s="3"/>
      <c r="D225" s="3"/>
      <c r="E225" s="3"/>
      <c r="F225" s="3"/>
    </row>
    <row r="226" spans="3:6" ht="11.25">
      <c r="C226" s="3"/>
      <c r="D226" s="3"/>
      <c r="E226" s="3"/>
      <c r="F226" s="3"/>
    </row>
    <row r="227" spans="3:6" ht="11.25">
      <c r="C227" s="3"/>
      <c r="D227" s="3"/>
      <c r="E227" s="3"/>
      <c r="F227" s="3"/>
    </row>
    <row r="228" spans="3:6" ht="11.25">
      <c r="C228" s="3"/>
      <c r="D228" s="3"/>
      <c r="E228" s="3"/>
      <c r="F228" s="3"/>
    </row>
    <row r="229" spans="3:6" ht="11.25">
      <c r="C229" s="3"/>
      <c r="D229" s="3"/>
      <c r="E229" s="3"/>
      <c r="F229" s="3"/>
    </row>
    <row r="230" spans="3:6" ht="11.25">
      <c r="C230" s="3"/>
      <c r="D230" s="3"/>
      <c r="E230" s="3"/>
      <c r="F230" s="3"/>
    </row>
    <row r="231" spans="3:6" ht="11.25">
      <c r="C231" s="3"/>
      <c r="D231" s="3"/>
      <c r="E231" s="3"/>
      <c r="F231" s="3"/>
    </row>
    <row r="232" spans="3:6" ht="11.25">
      <c r="C232" s="3"/>
      <c r="D232" s="3"/>
      <c r="E232" s="3"/>
      <c r="F232" s="3"/>
    </row>
    <row r="233" spans="3:6" ht="11.25">
      <c r="C233" s="3"/>
      <c r="D233" s="3"/>
      <c r="E233" s="3"/>
      <c r="F233" s="3"/>
    </row>
    <row r="234" spans="3:6" ht="11.25">
      <c r="C234" s="3"/>
      <c r="D234" s="3"/>
      <c r="E234" s="3"/>
      <c r="F234" s="3"/>
    </row>
    <row r="235" spans="3:6" ht="11.25">
      <c r="C235" s="3"/>
      <c r="D235" s="3"/>
      <c r="E235" s="3"/>
      <c r="F235" s="3"/>
    </row>
    <row r="236" spans="3:6" ht="11.25">
      <c r="C236" s="3"/>
      <c r="D236" s="3"/>
      <c r="E236" s="3"/>
      <c r="F236" s="3"/>
    </row>
    <row r="237" spans="3:6" ht="11.25">
      <c r="C237" s="3"/>
      <c r="D237" s="3"/>
      <c r="E237" s="3"/>
      <c r="F237" s="3"/>
    </row>
    <row r="238" spans="3:6" ht="11.25">
      <c r="C238" s="3"/>
      <c r="D238" s="3"/>
      <c r="E238" s="3"/>
      <c r="F238" s="3"/>
    </row>
    <row r="239" spans="3:6" ht="11.25">
      <c r="C239" s="3"/>
      <c r="D239" s="3"/>
      <c r="E239" s="3"/>
      <c r="F239" s="3"/>
    </row>
    <row r="240" spans="3:6" ht="11.25">
      <c r="C240" s="3"/>
      <c r="D240" s="3"/>
      <c r="E240" s="3"/>
      <c r="F240" s="3"/>
    </row>
    <row r="241" spans="3:6" ht="11.25">
      <c r="C241" s="3"/>
      <c r="D241" s="3"/>
      <c r="E241" s="3"/>
      <c r="F241" s="3"/>
    </row>
    <row r="242" spans="3:6" ht="11.25">
      <c r="C242" s="3"/>
      <c r="D242" s="3"/>
      <c r="E242" s="3"/>
      <c r="F242" s="3"/>
    </row>
    <row r="243" spans="3:6" ht="11.25">
      <c r="C243" s="3"/>
      <c r="D243" s="3"/>
      <c r="E243" s="3"/>
      <c r="F243" s="3"/>
    </row>
    <row r="244" spans="3:6" ht="11.25">
      <c r="C244" s="3"/>
      <c r="D244" s="3"/>
      <c r="E244" s="3"/>
      <c r="F244" s="3"/>
    </row>
    <row r="245" spans="3:6" ht="11.25">
      <c r="C245" s="3"/>
      <c r="D245" s="3"/>
      <c r="E245" s="3"/>
      <c r="F245" s="3"/>
    </row>
    <row r="246" spans="3:6" ht="11.25">
      <c r="C246" s="3"/>
      <c r="D246" s="3"/>
      <c r="E246" s="3"/>
      <c r="F246" s="3"/>
    </row>
    <row r="247" spans="3:6" ht="11.25">
      <c r="C247" s="3"/>
      <c r="D247" s="3"/>
      <c r="E247" s="3"/>
      <c r="F247" s="3"/>
    </row>
    <row r="248" spans="3:6" ht="11.25">
      <c r="C248" s="3"/>
      <c r="D248" s="3"/>
      <c r="E248" s="3"/>
      <c r="F248" s="3"/>
    </row>
    <row r="249" spans="3:6" ht="11.25">
      <c r="C249" s="3"/>
      <c r="D249" s="3"/>
      <c r="E249" s="3"/>
      <c r="F249" s="3"/>
    </row>
    <row r="250" spans="3:6" ht="11.25">
      <c r="C250" s="3"/>
      <c r="D250" s="3"/>
      <c r="E250" s="3"/>
      <c r="F250" s="3"/>
    </row>
    <row r="251" spans="3:6" ht="11.25">
      <c r="C251" s="3"/>
      <c r="D251" s="3"/>
      <c r="E251" s="3"/>
      <c r="F251" s="3"/>
    </row>
    <row r="252" spans="3:6" ht="11.25">
      <c r="C252" s="3"/>
      <c r="D252" s="3"/>
      <c r="E252" s="3"/>
      <c r="F252" s="3"/>
    </row>
    <row r="253" spans="3:6" ht="11.25">
      <c r="C253" s="3"/>
      <c r="D253" s="3"/>
      <c r="E253" s="3"/>
      <c r="F253" s="3"/>
    </row>
    <row r="254" spans="3:6" ht="11.25">
      <c r="C254" s="3"/>
      <c r="D254" s="3"/>
      <c r="E254" s="3"/>
      <c r="F254" s="3"/>
    </row>
    <row r="255" spans="3:6" ht="11.25">
      <c r="C255" s="3"/>
      <c r="D255" s="3"/>
      <c r="E255" s="3"/>
      <c r="F255" s="3"/>
    </row>
    <row r="256" spans="3:6" ht="11.25">
      <c r="C256" s="3"/>
      <c r="D256" s="3"/>
      <c r="E256" s="3"/>
      <c r="F256" s="3"/>
    </row>
    <row r="257" spans="3:6" ht="11.25">
      <c r="C257" s="3"/>
      <c r="D257" s="3"/>
      <c r="E257" s="3"/>
      <c r="F257" s="3"/>
    </row>
    <row r="258" spans="3:6" ht="11.25">
      <c r="C258" s="3"/>
      <c r="D258" s="3"/>
      <c r="E258" s="3"/>
      <c r="F258" s="3"/>
    </row>
    <row r="259" spans="3:6" ht="11.25">
      <c r="C259" s="3"/>
      <c r="D259" s="3"/>
      <c r="E259" s="3"/>
      <c r="F259" s="3"/>
    </row>
    <row r="260" spans="3:6" ht="11.25">
      <c r="C260" s="3"/>
      <c r="D260" s="3"/>
      <c r="E260" s="3"/>
      <c r="F260" s="3"/>
    </row>
    <row r="261" spans="3:6" ht="11.25">
      <c r="C261" s="3"/>
      <c r="D261" s="3"/>
      <c r="E261" s="3"/>
      <c r="F261" s="3"/>
    </row>
    <row r="262" spans="3:6" ht="11.25">
      <c r="C262" s="3"/>
      <c r="D262" s="3"/>
      <c r="E262" s="3"/>
      <c r="F262" s="3"/>
    </row>
    <row r="263" spans="3:6" ht="11.25">
      <c r="C263" s="3"/>
      <c r="D263" s="3"/>
      <c r="E263" s="3"/>
      <c r="F263" s="3"/>
    </row>
    <row r="264" spans="3:6" ht="11.25">
      <c r="C264" s="3"/>
      <c r="D264" s="3"/>
      <c r="E264" s="3"/>
      <c r="F264" s="3"/>
    </row>
    <row r="265" spans="3:6" ht="11.25">
      <c r="C265" s="3"/>
      <c r="D265" s="3"/>
      <c r="E265" s="3"/>
      <c r="F265" s="3"/>
    </row>
    <row r="266" spans="3:6" ht="11.25">
      <c r="C266" s="3"/>
      <c r="D266" s="3"/>
      <c r="E266" s="3"/>
      <c r="F266" s="3"/>
    </row>
    <row r="267" spans="3:6" ht="11.25">
      <c r="C267" s="3"/>
      <c r="D267" s="3"/>
      <c r="E267" s="3"/>
      <c r="F267" s="3"/>
    </row>
    <row r="268" spans="3:6" ht="11.25">
      <c r="C268" s="3"/>
      <c r="D268" s="3"/>
      <c r="E268" s="3"/>
      <c r="F268" s="3"/>
    </row>
    <row r="269" spans="3:6" ht="11.25">
      <c r="C269" s="3"/>
      <c r="D269" s="3"/>
      <c r="E269" s="3"/>
      <c r="F269" s="3"/>
    </row>
    <row r="270" spans="3:6" ht="11.25">
      <c r="C270" s="3"/>
      <c r="D270" s="3"/>
      <c r="E270" s="3"/>
      <c r="F270" s="3"/>
    </row>
    <row r="271" spans="3:6" ht="11.25">
      <c r="C271" s="3"/>
      <c r="D271" s="3"/>
      <c r="E271" s="3"/>
      <c r="F271" s="3"/>
    </row>
    <row r="272" spans="3:6" ht="11.25">
      <c r="C272" s="3"/>
      <c r="D272" s="3"/>
      <c r="E272" s="3"/>
      <c r="F272" s="3"/>
    </row>
    <row r="273" spans="3:6" ht="11.25">
      <c r="C273" s="3"/>
      <c r="D273" s="3"/>
      <c r="E273" s="3"/>
      <c r="F273" s="3"/>
    </row>
    <row r="274" spans="3:6" ht="11.25">
      <c r="C274" s="3"/>
      <c r="D274" s="3"/>
      <c r="E274" s="3"/>
      <c r="F274" s="3"/>
    </row>
    <row r="275" spans="3:6" ht="11.25">
      <c r="C275" s="3"/>
      <c r="D275" s="3"/>
      <c r="E275" s="3"/>
      <c r="F275" s="3"/>
    </row>
    <row r="276" spans="3:6" ht="11.25">
      <c r="C276" s="3"/>
      <c r="D276" s="3"/>
      <c r="E276" s="3"/>
      <c r="F276" s="3"/>
    </row>
    <row r="277" spans="3:6" ht="11.25">
      <c r="C277" s="3"/>
      <c r="D277" s="3"/>
      <c r="E277" s="3"/>
      <c r="F277" s="3"/>
    </row>
    <row r="278" spans="3:6" ht="11.25">
      <c r="C278" s="3"/>
      <c r="D278" s="3"/>
      <c r="E278" s="3"/>
      <c r="F278" s="3"/>
    </row>
    <row r="279" spans="3:6" ht="11.25">
      <c r="C279" s="3"/>
      <c r="D279" s="3"/>
      <c r="E279" s="3"/>
      <c r="F279" s="3"/>
    </row>
    <row r="280" spans="3:6" ht="11.25">
      <c r="C280" s="3"/>
      <c r="D280" s="3"/>
      <c r="E280" s="3"/>
      <c r="F280" s="3"/>
    </row>
    <row r="281" spans="3:6" ht="11.25">
      <c r="C281" s="3"/>
      <c r="D281" s="3"/>
      <c r="E281" s="3"/>
      <c r="F281" s="3"/>
    </row>
    <row r="282" spans="3:6" ht="11.25">
      <c r="C282" s="3"/>
      <c r="D282" s="3"/>
      <c r="E282" s="3"/>
      <c r="F282" s="3"/>
    </row>
    <row r="283" spans="3:6" ht="11.25">
      <c r="C283" s="3"/>
      <c r="D283" s="3"/>
      <c r="E283" s="3"/>
      <c r="F283" s="3"/>
    </row>
    <row r="284" spans="3:6" ht="11.25">
      <c r="C284" s="3"/>
      <c r="D284" s="3"/>
      <c r="E284" s="3"/>
      <c r="F284" s="3"/>
    </row>
    <row r="285" spans="3:6" ht="11.25">
      <c r="C285" s="3"/>
      <c r="D285" s="3"/>
      <c r="E285" s="3"/>
      <c r="F285" s="3"/>
    </row>
    <row r="286" spans="3:6" ht="11.25">
      <c r="C286" s="3"/>
      <c r="D286" s="3"/>
      <c r="E286" s="3"/>
      <c r="F286" s="3"/>
    </row>
    <row r="287" spans="3:6" ht="11.25">
      <c r="C287" s="3"/>
      <c r="D287" s="3"/>
      <c r="E287" s="3"/>
      <c r="F287" s="3"/>
    </row>
    <row r="288" spans="3:6" ht="11.25">
      <c r="C288" s="3"/>
      <c r="D288" s="3"/>
      <c r="E288" s="3"/>
      <c r="F288" s="3"/>
    </row>
    <row r="289" spans="3:6" ht="11.25">
      <c r="C289" s="3"/>
      <c r="D289" s="3"/>
      <c r="E289" s="3"/>
      <c r="F289" s="3"/>
    </row>
    <row r="290" spans="3:6" ht="11.25">
      <c r="C290" s="3"/>
      <c r="D290" s="3"/>
      <c r="E290" s="3"/>
      <c r="F290" s="3"/>
    </row>
    <row r="291" spans="3:6" ht="11.25">
      <c r="C291" s="3"/>
      <c r="D291" s="3"/>
      <c r="E291" s="3"/>
      <c r="F291" s="3"/>
    </row>
    <row r="292" spans="3:6" ht="11.25">
      <c r="C292" s="3"/>
      <c r="D292" s="3"/>
      <c r="E292" s="3"/>
      <c r="F292" s="3"/>
    </row>
    <row r="293" spans="3:6" ht="11.25">
      <c r="C293" s="3"/>
      <c r="D293" s="3"/>
      <c r="E293" s="3"/>
      <c r="F293" s="3"/>
    </row>
    <row r="294" spans="3:6" ht="11.25">
      <c r="C294" s="3"/>
      <c r="D294" s="3"/>
      <c r="E294" s="3"/>
      <c r="F294" s="3"/>
    </row>
    <row r="295" spans="3:6" ht="11.25">
      <c r="C295" s="3"/>
      <c r="D295" s="3"/>
      <c r="E295" s="3"/>
      <c r="F295" s="3"/>
    </row>
    <row r="296" spans="3:6" ht="11.25">
      <c r="C296" s="3"/>
      <c r="D296" s="3"/>
      <c r="E296" s="3"/>
      <c r="F296" s="3"/>
    </row>
    <row r="297" spans="3:6" ht="11.25">
      <c r="C297" s="3"/>
      <c r="D297" s="3"/>
      <c r="E297" s="3"/>
      <c r="F297" s="3"/>
    </row>
    <row r="298" spans="3:6" ht="11.25">
      <c r="C298" s="3"/>
      <c r="D298" s="3"/>
      <c r="E298" s="3"/>
      <c r="F298" s="3"/>
    </row>
    <row r="299" spans="3:6" ht="11.25">
      <c r="C299" s="3"/>
      <c r="D299" s="3"/>
      <c r="E299" s="3"/>
      <c r="F299" s="3"/>
    </row>
    <row r="300" spans="3:6" ht="11.25">
      <c r="C300" s="3"/>
      <c r="D300" s="3"/>
      <c r="E300" s="3"/>
      <c r="F300" s="3"/>
    </row>
    <row r="301" spans="3:6" ht="11.25">
      <c r="C301" s="3"/>
      <c r="D301" s="3"/>
      <c r="E301" s="3"/>
      <c r="F301" s="3"/>
    </row>
    <row r="302" spans="3:6" ht="11.25">
      <c r="C302" s="3"/>
      <c r="D302" s="3"/>
      <c r="E302" s="3"/>
      <c r="F302" s="3"/>
    </row>
    <row r="303" spans="3:6" ht="11.25">
      <c r="C303" s="3"/>
      <c r="D303" s="3"/>
      <c r="E303" s="3"/>
      <c r="F303" s="3"/>
    </row>
    <row r="304" spans="3:6" ht="11.25">
      <c r="C304" s="3"/>
      <c r="D304" s="3"/>
      <c r="E304" s="3"/>
      <c r="F304" s="3"/>
    </row>
    <row r="305" spans="3:6" ht="11.25">
      <c r="C305" s="3"/>
      <c r="D305" s="3"/>
      <c r="E305" s="3"/>
      <c r="F305" s="3"/>
    </row>
    <row r="306" spans="3:6" ht="11.25">
      <c r="C306" s="3"/>
      <c r="D306" s="3"/>
      <c r="E306" s="3"/>
      <c r="F306" s="3"/>
    </row>
    <row r="307" spans="3:6" ht="11.25">
      <c r="C307" s="3"/>
      <c r="D307" s="3"/>
      <c r="E307" s="3"/>
      <c r="F307" s="3"/>
    </row>
    <row r="308" spans="3:6" ht="11.25">
      <c r="C308" s="3"/>
      <c r="D308" s="3"/>
      <c r="E308" s="3"/>
      <c r="F308" s="3"/>
    </row>
    <row r="309" spans="3:6" ht="11.25">
      <c r="C309" s="3"/>
      <c r="D309" s="3"/>
      <c r="E309" s="3"/>
      <c r="F309" s="3"/>
    </row>
    <row r="310" spans="3:6" ht="11.25">
      <c r="C310" s="3"/>
      <c r="D310" s="3"/>
      <c r="E310" s="3"/>
      <c r="F310" s="3"/>
    </row>
    <row r="311" spans="3:6" ht="11.25">
      <c r="C311" s="3"/>
      <c r="D311" s="3"/>
      <c r="E311" s="3"/>
      <c r="F311" s="3"/>
    </row>
    <row r="312" spans="3:6" ht="11.25">
      <c r="C312" s="3"/>
      <c r="D312" s="3"/>
      <c r="E312" s="3"/>
      <c r="F312" s="3"/>
    </row>
    <row r="313" spans="3:6" ht="11.25">
      <c r="C313" s="3"/>
      <c r="D313" s="3"/>
      <c r="E313" s="3"/>
      <c r="F313" s="3"/>
    </row>
    <row r="314" spans="3:6" ht="11.25">
      <c r="C314" s="3"/>
      <c r="D314" s="3"/>
      <c r="E314" s="3"/>
      <c r="F314" s="3"/>
    </row>
    <row r="315" spans="3:6" ht="11.25">
      <c r="C315" s="3"/>
      <c r="D315" s="3"/>
      <c r="E315" s="3"/>
      <c r="F315" s="3"/>
    </row>
    <row r="316" spans="3:6" ht="11.25">
      <c r="C316" s="3"/>
      <c r="D316" s="3"/>
      <c r="E316" s="3"/>
      <c r="F316" s="3"/>
    </row>
    <row r="317" spans="3:6" ht="11.25">
      <c r="C317" s="3"/>
      <c r="D317" s="3"/>
      <c r="E317" s="3"/>
      <c r="F317" s="3"/>
    </row>
    <row r="318" spans="3:6" ht="11.25">
      <c r="C318" s="3"/>
      <c r="D318" s="3"/>
      <c r="E318" s="3"/>
      <c r="F318" s="3"/>
    </row>
    <row r="319" spans="3:6" ht="11.25">
      <c r="C319" s="3"/>
      <c r="D319" s="3"/>
      <c r="E319" s="3"/>
      <c r="F319" s="3"/>
    </row>
    <row r="320" spans="3:6" ht="11.25">
      <c r="C320" s="3"/>
      <c r="D320" s="3"/>
      <c r="E320" s="3"/>
      <c r="F320" s="3"/>
    </row>
    <row r="321" spans="3:6" ht="11.25">
      <c r="C321" s="3"/>
      <c r="D321" s="3"/>
      <c r="E321" s="3"/>
      <c r="F321" s="3"/>
    </row>
    <row r="322" spans="3:6" ht="11.25">
      <c r="C322" s="3"/>
      <c r="D322" s="3"/>
      <c r="E322" s="3"/>
      <c r="F322" s="3"/>
    </row>
    <row r="323" spans="3:6" ht="11.25">
      <c r="C323" s="3"/>
      <c r="D323" s="3"/>
      <c r="E323" s="3"/>
      <c r="F323" s="3"/>
    </row>
    <row r="324" spans="3:6" ht="11.25">
      <c r="C324" s="3"/>
      <c r="D324" s="3"/>
      <c r="E324" s="3"/>
      <c r="F324" s="3"/>
    </row>
    <row r="325" spans="3:6" ht="11.25">
      <c r="C325" s="3"/>
      <c r="D325" s="3"/>
      <c r="E325" s="3"/>
      <c r="F325" s="3"/>
    </row>
    <row r="326" spans="3:6" ht="11.25">
      <c r="C326" s="3"/>
      <c r="D326" s="3"/>
      <c r="E326" s="3"/>
      <c r="F326" s="3"/>
    </row>
    <row r="327" spans="3:6" ht="11.25">
      <c r="C327" s="3"/>
      <c r="D327" s="3"/>
      <c r="E327" s="3"/>
      <c r="F327" s="3"/>
    </row>
    <row r="328" spans="3:6" ht="11.25">
      <c r="C328" s="3"/>
      <c r="D328" s="3"/>
      <c r="E328" s="3"/>
      <c r="F328" s="3"/>
    </row>
    <row r="329" spans="3:6" ht="11.25">
      <c r="C329" s="3"/>
      <c r="D329" s="3"/>
      <c r="E329" s="3"/>
      <c r="F329" s="3"/>
    </row>
    <row r="330" spans="3:6" ht="11.25">
      <c r="C330" s="3"/>
      <c r="D330" s="3"/>
      <c r="E330" s="3"/>
      <c r="F330" s="3"/>
    </row>
    <row r="331" spans="3:6" ht="11.25">
      <c r="C331" s="3"/>
      <c r="D331" s="3"/>
      <c r="E331" s="3"/>
      <c r="F331" s="3"/>
    </row>
    <row r="332" spans="3:6" ht="11.25">
      <c r="C332" s="3"/>
      <c r="D332" s="3"/>
      <c r="E332" s="3"/>
      <c r="F332" s="3"/>
    </row>
    <row r="333" spans="3:6" ht="11.25">
      <c r="C333" s="3"/>
      <c r="D333" s="3"/>
      <c r="E333" s="3"/>
      <c r="F333" s="3"/>
    </row>
    <row r="334" spans="3:6" ht="11.25">
      <c r="C334" s="3"/>
      <c r="D334" s="3"/>
      <c r="E334" s="3"/>
      <c r="F334" s="3"/>
    </row>
    <row r="335" spans="3:6" ht="11.25">
      <c r="C335" s="3"/>
      <c r="D335" s="3"/>
      <c r="E335" s="3"/>
      <c r="F335" s="3"/>
    </row>
    <row r="336" spans="3:6" ht="11.25">
      <c r="C336" s="3"/>
      <c r="D336" s="3"/>
      <c r="E336" s="3"/>
      <c r="F336" s="3"/>
    </row>
    <row r="337" spans="3:6" ht="11.25">
      <c r="C337" s="3"/>
      <c r="D337" s="3"/>
      <c r="E337" s="3"/>
      <c r="F337" s="3"/>
    </row>
    <row r="338" spans="3:6" ht="11.25">
      <c r="C338" s="3"/>
      <c r="D338" s="3"/>
      <c r="E338" s="3"/>
      <c r="F338" s="3"/>
    </row>
    <row r="339" spans="3:6" ht="11.25">
      <c r="C339" s="3"/>
      <c r="D339" s="3"/>
      <c r="E339" s="3"/>
      <c r="F339" s="3"/>
    </row>
    <row r="340" spans="3:6" ht="11.25">
      <c r="C340" s="3"/>
      <c r="D340" s="3"/>
      <c r="E340" s="3"/>
      <c r="F340" s="3"/>
    </row>
    <row r="341" spans="3:6" ht="11.25">
      <c r="C341" s="3"/>
      <c r="D341" s="3"/>
      <c r="E341" s="3"/>
      <c r="F341" s="3"/>
    </row>
    <row r="342" spans="3:6" ht="11.25">
      <c r="C342" s="3"/>
      <c r="D342" s="3"/>
      <c r="E342" s="3"/>
      <c r="F342" s="3"/>
    </row>
    <row r="343" spans="3:6" ht="11.25">
      <c r="C343" s="3"/>
      <c r="D343" s="3"/>
      <c r="E343" s="3"/>
      <c r="F343" s="3"/>
    </row>
  </sheetData>
  <mergeCells count="10">
    <mergeCell ref="C23:C24"/>
    <mergeCell ref="D23:D24"/>
    <mergeCell ref="E2:G2"/>
    <mergeCell ref="E4:G4"/>
    <mergeCell ref="A14:G14"/>
    <mergeCell ref="C21:D21"/>
    <mergeCell ref="A18:G18"/>
    <mergeCell ref="B15:F15"/>
    <mergeCell ref="B17:F17"/>
    <mergeCell ref="B16:F16"/>
  </mergeCells>
  <printOptions/>
  <pageMargins left="0.92" right="0.3937007874015748" top="0.71" bottom="0.984251968503937" header="0.67" footer="0.8661417322834646"/>
  <pageSetup horizontalDpi="300" verticalDpi="30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5"/>
  <sheetViews>
    <sheetView workbookViewId="0" topLeftCell="B1">
      <selection activeCell="F8" sqref="F8"/>
    </sheetView>
  </sheetViews>
  <sheetFormatPr defaultColWidth="9.140625" defaultRowHeight="12"/>
  <cols>
    <col min="1" max="1" width="15.8515625" style="2" customWidth="1"/>
    <col min="2" max="2" width="6.7109375" style="2" customWidth="1"/>
    <col min="3" max="3" width="5.8515625" style="2" customWidth="1"/>
    <col min="4" max="4" width="53.8515625" style="2" customWidth="1"/>
    <col min="5" max="5" width="20.7109375" style="2" customWidth="1"/>
    <col min="6" max="6" width="7.28125" style="2" customWidth="1"/>
    <col min="7" max="7" width="8.8515625" style="2" customWidth="1"/>
    <col min="8" max="16384" width="9.28125" style="2" customWidth="1"/>
  </cols>
  <sheetData>
    <row r="1" spans="1:8" ht="12">
      <c r="A1" s="59"/>
      <c r="B1" s="59"/>
      <c r="C1" s="1"/>
      <c r="D1" s="1"/>
      <c r="G1" s="71"/>
      <c r="H1" s="1"/>
    </row>
    <row r="2" spans="6:8" ht="12">
      <c r="F2" s="71" t="s">
        <v>329</v>
      </c>
      <c r="G2" s="261"/>
      <c r="H2" s="261"/>
    </row>
    <row r="3" spans="6:8" ht="12">
      <c r="F3" s="707" t="s">
        <v>655</v>
      </c>
      <c r="G3" s="707"/>
      <c r="H3" s="707"/>
    </row>
    <row r="4" spans="4:8" ht="12.75">
      <c r="D4" s="4"/>
      <c r="F4" s="24" t="s">
        <v>43</v>
      </c>
      <c r="G4" s="71"/>
      <c r="H4" s="71"/>
    </row>
    <row r="5" spans="4:8" ht="12.75">
      <c r="D5" s="4"/>
      <c r="E5" s="5"/>
      <c r="F5" s="71" t="s">
        <v>400</v>
      </c>
      <c r="G5" s="726" t="s">
        <v>693</v>
      </c>
      <c r="H5" s="726"/>
    </row>
    <row r="6" spans="4:6" ht="12.75">
      <c r="D6" s="4"/>
      <c r="E6" s="5"/>
      <c r="F6" s="5"/>
    </row>
    <row r="7" spans="4:6" ht="12.75">
      <c r="D7" s="4"/>
      <c r="E7" s="5"/>
      <c r="F7" s="5"/>
    </row>
    <row r="8" spans="4:6" ht="12.75">
      <c r="D8" s="4"/>
      <c r="E8" s="5"/>
      <c r="F8" s="5"/>
    </row>
    <row r="9" spans="4:6" ht="12.75">
      <c r="D9" s="4"/>
      <c r="E9" s="5"/>
      <c r="F9" s="5"/>
    </row>
    <row r="10" spans="4:6" ht="12.75">
      <c r="D10" s="4"/>
      <c r="E10" s="5"/>
      <c r="F10" s="5"/>
    </row>
    <row r="11" spans="1:7" ht="12.75">
      <c r="A11" s="733" t="s">
        <v>401</v>
      </c>
      <c r="B11" s="733"/>
      <c r="C11" s="733"/>
      <c r="D11" s="733"/>
      <c r="E11" s="733"/>
      <c r="F11" s="733"/>
      <c r="G11" s="733"/>
    </row>
    <row r="12" spans="2:7" ht="12.75">
      <c r="B12" s="733" t="s">
        <v>324</v>
      </c>
      <c r="C12" s="733"/>
      <c r="D12" s="733"/>
      <c r="E12" s="733"/>
      <c r="F12" s="733"/>
      <c r="G12" s="40"/>
    </row>
    <row r="13" spans="2:7" ht="12.75">
      <c r="B13" s="733" t="s">
        <v>404</v>
      </c>
      <c r="C13" s="733"/>
      <c r="D13" s="733"/>
      <c r="E13" s="733"/>
      <c r="F13" s="733"/>
      <c r="G13" s="259"/>
    </row>
    <row r="14" spans="2:7" ht="12.75">
      <c r="B14" s="733" t="s">
        <v>532</v>
      </c>
      <c r="C14" s="733"/>
      <c r="D14" s="733"/>
      <c r="E14" s="733"/>
      <c r="F14" s="733"/>
      <c r="G14" s="40"/>
    </row>
    <row r="15" spans="1:7" ht="12.75">
      <c r="A15" s="733" t="s">
        <v>304</v>
      </c>
      <c r="B15" s="733"/>
      <c r="C15" s="733"/>
      <c r="D15" s="733"/>
      <c r="E15" s="733"/>
      <c r="F15" s="733"/>
      <c r="G15" s="733"/>
    </row>
    <row r="16" spans="1:7" ht="12.75">
      <c r="A16" s="40"/>
      <c r="B16" s="40"/>
      <c r="C16" s="40"/>
      <c r="D16" s="40"/>
      <c r="E16" s="40"/>
      <c r="F16" s="40"/>
      <c r="G16" s="40"/>
    </row>
    <row r="17" spans="1:7" ht="12.75">
      <c r="A17" s="40"/>
      <c r="B17" s="40"/>
      <c r="C17" s="40"/>
      <c r="D17" s="40"/>
      <c r="E17" s="40"/>
      <c r="F17" s="40"/>
      <c r="G17" s="40"/>
    </row>
    <row r="18" spans="3:4" ht="12.75">
      <c r="C18" s="706" t="s">
        <v>403</v>
      </c>
      <c r="D18" s="706"/>
    </row>
    <row r="20" spans="1:6" ht="12">
      <c r="A20" s="72"/>
      <c r="B20" s="72"/>
      <c r="C20" s="704" t="s">
        <v>45</v>
      </c>
      <c r="D20" s="704" t="s">
        <v>345</v>
      </c>
      <c r="E20" s="360" t="s">
        <v>47</v>
      </c>
      <c r="F20" s="281"/>
    </row>
    <row r="21" spans="3:6" ht="12">
      <c r="C21" s="705"/>
      <c r="D21" s="705"/>
      <c r="E21" s="361" t="s">
        <v>136</v>
      </c>
      <c r="F21" s="281"/>
    </row>
    <row r="22" spans="3:6" ht="17.25" customHeight="1">
      <c r="C22" s="88">
        <v>710</v>
      </c>
      <c r="D22" s="88" t="s">
        <v>178</v>
      </c>
      <c r="E22" s="421">
        <v>10000</v>
      </c>
      <c r="F22" s="282"/>
    </row>
    <row r="23" spans="3:6" ht="18.75" customHeight="1">
      <c r="C23" s="55"/>
      <c r="D23" s="89" t="s">
        <v>123</v>
      </c>
      <c r="E23" s="422"/>
      <c r="F23" s="283"/>
    </row>
    <row r="24" spans="3:6" ht="17.25" customHeight="1">
      <c r="C24" s="87"/>
      <c r="D24" s="164"/>
      <c r="E24" s="423"/>
      <c r="F24" s="283"/>
    </row>
    <row r="25" spans="3:6" ht="12.75">
      <c r="C25" s="136"/>
      <c r="D25" s="9" t="s">
        <v>71</v>
      </c>
      <c r="E25" s="100">
        <f>SUM(E22:E24)</f>
        <v>10000</v>
      </c>
      <c r="F25"/>
    </row>
    <row r="26" spans="3:6" ht="11.25">
      <c r="C26" s="3"/>
      <c r="D26" s="3"/>
      <c r="E26" s="3"/>
      <c r="F26" s="3"/>
    </row>
    <row r="27" spans="3:6" ht="11.25">
      <c r="C27" s="3"/>
      <c r="D27" s="3"/>
      <c r="E27" s="3"/>
      <c r="F27" s="3"/>
    </row>
    <row r="28" spans="3:6" ht="11.25">
      <c r="C28" s="3"/>
      <c r="D28" s="3"/>
      <c r="E28" s="3"/>
      <c r="F28" s="3"/>
    </row>
    <row r="29" spans="3:6" ht="11.25">
      <c r="C29" s="3"/>
      <c r="D29" s="3"/>
      <c r="E29" s="3"/>
      <c r="F29" s="3"/>
    </row>
    <row r="30" spans="3:6" ht="11.25">
      <c r="C30" s="3"/>
      <c r="D30" s="3"/>
      <c r="E30" s="3"/>
      <c r="F30" s="3"/>
    </row>
    <row r="31" spans="3:6" ht="11.25">
      <c r="C31" s="3"/>
      <c r="D31" s="3"/>
      <c r="E31" s="3"/>
      <c r="F31" s="3"/>
    </row>
    <row r="32" spans="3:6" ht="11.25">
      <c r="C32" s="3"/>
      <c r="D32" s="3"/>
      <c r="E32" s="3"/>
      <c r="F32" s="3"/>
    </row>
    <row r="33" spans="3:6" ht="11.25">
      <c r="C33" s="3"/>
      <c r="D33" s="3"/>
      <c r="E33" s="3"/>
      <c r="F33" s="3"/>
    </row>
    <row r="34" spans="3:6" ht="11.25">
      <c r="C34" s="3"/>
      <c r="D34" s="3"/>
      <c r="E34" s="3"/>
      <c r="F34" s="3"/>
    </row>
    <row r="35" spans="3:6" ht="11.25">
      <c r="C35" s="3"/>
      <c r="D35" s="3"/>
      <c r="E35" s="3"/>
      <c r="F35" s="3"/>
    </row>
    <row r="36" spans="3:6" ht="11.25">
      <c r="C36" s="3"/>
      <c r="D36" s="3"/>
      <c r="E36" s="3"/>
      <c r="F36" s="3"/>
    </row>
    <row r="37" spans="3:6" ht="11.25">
      <c r="C37" s="3"/>
      <c r="D37" s="3"/>
      <c r="E37" s="3"/>
      <c r="F37" s="3"/>
    </row>
    <row r="38" spans="3:6" ht="11.25">
      <c r="C38" s="3"/>
      <c r="D38" s="3"/>
      <c r="E38" s="3"/>
      <c r="F38" s="3"/>
    </row>
    <row r="39" spans="3:6" ht="11.25">
      <c r="C39" s="3"/>
      <c r="D39" s="3"/>
      <c r="E39" s="3"/>
      <c r="F39" s="3"/>
    </row>
    <row r="40" spans="3:6" ht="11.25">
      <c r="C40" s="3"/>
      <c r="D40" s="3"/>
      <c r="E40" s="3"/>
      <c r="F40" s="3"/>
    </row>
    <row r="41" spans="3:6" ht="11.25">
      <c r="C41" s="3"/>
      <c r="D41" s="3"/>
      <c r="E41" s="3"/>
      <c r="F41" s="3"/>
    </row>
    <row r="42" spans="3:6" ht="11.25">
      <c r="C42" s="3"/>
      <c r="D42" s="3"/>
      <c r="E42" s="3"/>
      <c r="F42" s="3"/>
    </row>
    <row r="43" spans="3:6" ht="11.25">
      <c r="C43" s="3"/>
      <c r="D43" s="3"/>
      <c r="E43" s="3"/>
      <c r="F43" s="3"/>
    </row>
    <row r="44" spans="3:6" ht="11.25">
      <c r="C44" s="3"/>
      <c r="D44" s="3"/>
      <c r="E44" s="3"/>
      <c r="F44" s="3"/>
    </row>
    <row r="45" spans="3:6" ht="11.25">
      <c r="C45" s="3"/>
      <c r="D45" s="3"/>
      <c r="E45" s="3"/>
      <c r="F45" s="3"/>
    </row>
    <row r="46" spans="3:6" ht="11.25">
      <c r="C46" s="3"/>
      <c r="D46" s="3"/>
      <c r="E46" s="3"/>
      <c r="F46" s="3"/>
    </row>
    <row r="47" spans="3:6" ht="11.25">
      <c r="C47" s="3"/>
      <c r="D47" s="3"/>
      <c r="E47" s="3"/>
      <c r="F47" s="3"/>
    </row>
    <row r="48" spans="3:6" ht="11.25">
      <c r="C48" s="3"/>
      <c r="D48" s="3"/>
      <c r="E48" s="3"/>
      <c r="F48" s="3"/>
    </row>
    <row r="49" spans="3:6" ht="11.25">
      <c r="C49" s="3"/>
      <c r="D49" s="3"/>
      <c r="E49" s="3"/>
      <c r="F49" s="3"/>
    </row>
    <row r="50" spans="3:6" ht="11.25">
      <c r="C50" s="3"/>
      <c r="D50" s="3"/>
      <c r="E50" s="3"/>
      <c r="F50" s="3"/>
    </row>
    <row r="51" spans="3:6" ht="11.25">
      <c r="C51" s="3"/>
      <c r="D51" s="3"/>
      <c r="E51" s="3"/>
      <c r="F51" s="3"/>
    </row>
    <row r="52" spans="3:6" ht="11.25">
      <c r="C52" s="3"/>
      <c r="D52" s="3"/>
      <c r="E52" s="3"/>
      <c r="F52" s="3"/>
    </row>
    <row r="53" spans="3:6" ht="11.25">
      <c r="C53" s="3"/>
      <c r="D53" s="3"/>
      <c r="E53" s="3"/>
      <c r="F53" s="3"/>
    </row>
    <row r="54" spans="3:6" ht="11.25">
      <c r="C54" s="3"/>
      <c r="D54" s="3"/>
      <c r="E54" s="3"/>
      <c r="F54" s="3"/>
    </row>
    <row r="55" spans="3:6" ht="11.25">
      <c r="C55" s="3"/>
      <c r="D55" s="3"/>
      <c r="E55" s="3"/>
      <c r="F55" s="3"/>
    </row>
    <row r="56" spans="3:6" ht="11.25">
      <c r="C56" s="3"/>
      <c r="D56" s="3"/>
      <c r="E56" s="3"/>
      <c r="F56" s="3"/>
    </row>
    <row r="57" spans="3:6" ht="11.25">
      <c r="C57" s="3"/>
      <c r="D57" s="3"/>
      <c r="E57" s="3"/>
      <c r="F57" s="3"/>
    </row>
    <row r="58" spans="3:6" ht="11.25">
      <c r="C58" s="3"/>
      <c r="D58" s="3"/>
      <c r="E58" s="3"/>
      <c r="F58" s="3"/>
    </row>
    <row r="59" spans="3:6" ht="11.25">
      <c r="C59" s="3"/>
      <c r="D59" s="3"/>
      <c r="E59" s="3"/>
      <c r="F59" s="3"/>
    </row>
    <row r="60" spans="3:6" ht="11.25">
      <c r="C60" s="3"/>
      <c r="D60" s="3"/>
      <c r="E60" s="3"/>
      <c r="F60" s="3"/>
    </row>
    <row r="61" spans="3:6" ht="11.25">
      <c r="C61" s="3"/>
      <c r="D61" s="3"/>
      <c r="E61" s="3"/>
      <c r="F61" s="3"/>
    </row>
    <row r="62" spans="3:6" ht="11.25">
      <c r="C62" s="3"/>
      <c r="D62" s="3"/>
      <c r="E62" s="3"/>
      <c r="F62" s="3"/>
    </row>
    <row r="63" spans="3:6" ht="11.25">
      <c r="C63" s="3"/>
      <c r="D63" s="3"/>
      <c r="E63" s="3"/>
      <c r="F63" s="3"/>
    </row>
    <row r="64" spans="3:6" ht="11.25">
      <c r="C64" s="3"/>
      <c r="D64" s="3"/>
      <c r="E64" s="3"/>
      <c r="F64" s="3"/>
    </row>
    <row r="65" spans="3:6" ht="11.25">
      <c r="C65" s="3"/>
      <c r="D65" s="3"/>
      <c r="E65" s="3"/>
      <c r="F65" s="3"/>
    </row>
    <row r="66" spans="3:6" ht="11.25">
      <c r="C66" s="3"/>
      <c r="D66" s="3"/>
      <c r="E66" s="3"/>
      <c r="F66" s="3"/>
    </row>
    <row r="67" spans="3:6" ht="11.25">
      <c r="C67" s="3"/>
      <c r="D67" s="3"/>
      <c r="E67" s="3"/>
      <c r="F67" s="3"/>
    </row>
    <row r="68" spans="3:6" ht="11.25">
      <c r="C68" s="3"/>
      <c r="D68" s="3"/>
      <c r="E68" s="3"/>
      <c r="F68" s="3"/>
    </row>
    <row r="69" spans="3:6" ht="11.25">
      <c r="C69" s="3"/>
      <c r="D69" s="3"/>
      <c r="E69" s="3"/>
      <c r="F69" s="3"/>
    </row>
    <row r="70" spans="3:6" ht="11.25">
      <c r="C70" s="3"/>
      <c r="D70" s="3"/>
      <c r="E70" s="3"/>
      <c r="F70" s="3"/>
    </row>
    <row r="71" spans="3:6" ht="11.25">
      <c r="C71" s="3"/>
      <c r="D71" s="3"/>
      <c r="E71" s="3"/>
      <c r="F71" s="3"/>
    </row>
    <row r="72" spans="3:6" ht="11.25">
      <c r="C72" s="3"/>
      <c r="D72" s="3"/>
      <c r="E72" s="3"/>
      <c r="F72" s="3"/>
    </row>
    <row r="73" spans="3:6" ht="11.25">
      <c r="C73" s="3"/>
      <c r="D73" s="3"/>
      <c r="E73" s="3"/>
      <c r="F73" s="3"/>
    </row>
    <row r="74" spans="3:6" ht="11.25">
      <c r="C74" s="3"/>
      <c r="D74" s="3"/>
      <c r="E74" s="3"/>
      <c r="F74" s="3"/>
    </row>
    <row r="75" spans="3:6" ht="11.25">
      <c r="C75" s="3"/>
      <c r="D75" s="3"/>
      <c r="E75" s="3"/>
      <c r="F75" s="3"/>
    </row>
    <row r="76" spans="3:6" ht="11.25">
      <c r="C76" s="3"/>
      <c r="D76" s="3"/>
      <c r="E76" s="3"/>
      <c r="F76" s="3"/>
    </row>
    <row r="77" spans="3:6" ht="11.25">
      <c r="C77" s="3"/>
      <c r="D77" s="3"/>
      <c r="E77" s="3"/>
      <c r="F77" s="3"/>
    </row>
    <row r="78" spans="3:6" ht="11.25">
      <c r="C78" s="3"/>
      <c r="D78" s="3"/>
      <c r="E78" s="3"/>
      <c r="F78" s="3"/>
    </row>
    <row r="79" spans="3:6" ht="11.25">
      <c r="C79" s="3"/>
      <c r="D79" s="3"/>
      <c r="E79" s="3"/>
      <c r="F79" s="3"/>
    </row>
    <row r="80" spans="3:6" ht="11.25">
      <c r="C80" s="3"/>
      <c r="D80" s="3"/>
      <c r="E80" s="3"/>
      <c r="F80" s="3"/>
    </row>
    <row r="81" spans="3:6" ht="11.25">
      <c r="C81" s="3"/>
      <c r="D81" s="3"/>
      <c r="E81" s="3"/>
      <c r="F81" s="3"/>
    </row>
    <row r="82" spans="3:6" ht="11.25">
      <c r="C82" s="3"/>
      <c r="D82" s="3"/>
      <c r="E82" s="3"/>
      <c r="F82" s="3"/>
    </row>
    <row r="83" spans="3:6" ht="11.25">
      <c r="C83" s="3"/>
      <c r="D83" s="3"/>
      <c r="E83" s="3"/>
      <c r="F83" s="3"/>
    </row>
    <row r="84" spans="3:6" ht="11.25">
      <c r="C84" s="3"/>
      <c r="D84" s="3"/>
      <c r="E84" s="3"/>
      <c r="F84" s="3"/>
    </row>
    <row r="85" spans="3:6" ht="11.25">
      <c r="C85" s="3"/>
      <c r="D85" s="3"/>
      <c r="E85" s="3"/>
      <c r="F85" s="3"/>
    </row>
    <row r="86" spans="3:6" ht="11.25">
      <c r="C86" s="3"/>
      <c r="D86" s="3"/>
      <c r="E86" s="3"/>
      <c r="F86" s="3"/>
    </row>
    <row r="87" spans="3:6" ht="11.25">
      <c r="C87" s="3"/>
      <c r="D87" s="3"/>
      <c r="E87" s="3"/>
      <c r="F87" s="3"/>
    </row>
    <row r="88" spans="3:6" ht="11.25">
      <c r="C88" s="3"/>
      <c r="D88" s="3"/>
      <c r="E88" s="3"/>
      <c r="F88" s="3"/>
    </row>
    <row r="89" spans="3:6" ht="11.25">
      <c r="C89" s="3"/>
      <c r="D89" s="3"/>
      <c r="E89" s="3"/>
      <c r="F89" s="3"/>
    </row>
    <row r="90" spans="3:6" ht="11.25">
      <c r="C90" s="3"/>
      <c r="D90" s="3"/>
      <c r="E90" s="3"/>
      <c r="F90" s="3"/>
    </row>
    <row r="91" spans="3:6" ht="11.25">
      <c r="C91" s="3"/>
      <c r="D91" s="3"/>
      <c r="E91" s="3"/>
      <c r="F91" s="3"/>
    </row>
    <row r="92" spans="3:6" ht="11.25">
      <c r="C92" s="3"/>
      <c r="D92" s="3"/>
      <c r="E92" s="3"/>
      <c r="F92" s="3"/>
    </row>
    <row r="93" spans="3:6" ht="11.25">
      <c r="C93" s="3"/>
      <c r="D93" s="3"/>
      <c r="E93" s="3"/>
      <c r="F93" s="3"/>
    </row>
    <row r="94" spans="3:6" ht="11.25">
      <c r="C94" s="3"/>
      <c r="D94" s="3"/>
      <c r="E94" s="3"/>
      <c r="F94" s="3"/>
    </row>
    <row r="95" spans="3:6" ht="11.25">
      <c r="C95" s="3"/>
      <c r="D95" s="3"/>
      <c r="E95" s="3"/>
      <c r="F95" s="3"/>
    </row>
    <row r="96" spans="3:6" ht="11.25">
      <c r="C96" s="3"/>
      <c r="D96" s="3"/>
      <c r="E96" s="3"/>
      <c r="F96" s="3"/>
    </row>
    <row r="97" spans="3:6" ht="11.25">
      <c r="C97" s="3"/>
      <c r="D97" s="3"/>
      <c r="E97" s="3"/>
      <c r="F97" s="3"/>
    </row>
    <row r="98" spans="3:6" ht="11.25">
      <c r="C98" s="3"/>
      <c r="D98" s="3"/>
      <c r="E98" s="3"/>
      <c r="F98" s="3"/>
    </row>
    <row r="99" spans="3:6" ht="11.25">
      <c r="C99" s="3"/>
      <c r="D99" s="3"/>
      <c r="E99" s="3"/>
      <c r="F99" s="3"/>
    </row>
    <row r="100" spans="3:6" ht="11.25">
      <c r="C100" s="3"/>
      <c r="D100" s="3"/>
      <c r="E100" s="3"/>
      <c r="F100" s="3"/>
    </row>
    <row r="101" spans="3:6" ht="11.25">
      <c r="C101" s="3"/>
      <c r="D101" s="3"/>
      <c r="E101" s="3"/>
      <c r="F101" s="3"/>
    </row>
    <row r="102" spans="3:6" ht="11.25">
      <c r="C102" s="3"/>
      <c r="D102" s="3"/>
      <c r="E102" s="3"/>
      <c r="F102" s="3"/>
    </row>
    <row r="103" spans="3:6" ht="11.25">
      <c r="C103" s="3"/>
      <c r="D103" s="3"/>
      <c r="E103" s="3"/>
      <c r="F103" s="3"/>
    </row>
    <row r="104" spans="3:6" ht="11.25">
      <c r="C104" s="3"/>
      <c r="D104" s="3"/>
      <c r="E104" s="3"/>
      <c r="F104" s="3"/>
    </row>
    <row r="105" spans="3:6" ht="11.25">
      <c r="C105" s="3"/>
      <c r="D105" s="3"/>
      <c r="E105" s="3"/>
      <c r="F105" s="3"/>
    </row>
    <row r="106" spans="3:6" ht="11.25">
      <c r="C106" s="3"/>
      <c r="D106" s="3"/>
      <c r="E106" s="3"/>
      <c r="F106" s="3"/>
    </row>
    <row r="107" spans="3:6" ht="11.25">
      <c r="C107" s="3"/>
      <c r="D107" s="3"/>
      <c r="E107" s="3"/>
      <c r="F107" s="3"/>
    </row>
    <row r="108" spans="3:6" ht="11.25">
      <c r="C108" s="3"/>
      <c r="D108" s="3"/>
      <c r="E108" s="3"/>
      <c r="F108" s="3"/>
    </row>
    <row r="109" spans="3:6" ht="11.25">
      <c r="C109" s="3"/>
      <c r="D109" s="3"/>
      <c r="E109" s="3"/>
      <c r="F109" s="3"/>
    </row>
    <row r="110" spans="3:6" ht="11.25">
      <c r="C110" s="3"/>
      <c r="D110" s="3"/>
      <c r="E110" s="3"/>
      <c r="F110" s="3"/>
    </row>
    <row r="111" spans="3:6" ht="11.25">
      <c r="C111" s="3"/>
      <c r="D111" s="3"/>
      <c r="E111" s="3"/>
      <c r="F111" s="3"/>
    </row>
    <row r="112" spans="3:6" ht="11.25">
      <c r="C112" s="3"/>
      <c r="D112" s="3"/>
      <c r="E112" s="3"/>
      <c r="F112" s="3"/>
    </row>
    <row r="113" spans="3:6" ht="11.25">
      <c r="C113" s="3"/>
      <c r="D113" s="3"/>
      <c r="E113" s="3"/>
      <c r="F113" s="3"/>
    </row>
    <row r="114" spans="3:6" ht="11.25">
      <c r="C114" s="3"/>
      <c r="D114" s="3"/>
      <c r="E114" s="3"/>
      <c r="F114" s="3"/>
    </row>
    <row r="115" spans="3:6" ht="11.25">
      <c r="C115" s="3"/>
      <c r="D115" s="3"/>
      <c r="E115" s="3"/>
      <c r="F115" s="3"/>
    </row>
    <row r="116" spans="3:6" ht="11.25">
      <c r="C116" s="3"/>
      <c r="D116" s="3"/>
      <c r="E116" s="3"/>
      <c r="F116" s="3"/>
    </row>
    <row r="117" spans="3:6" ht="11.25">
      <c r="C117" s="3"/>
      <c r="D117" s="3"/>
      <c r="E117" s="3"/>
      <c r="F117" s="3"/>
    </row>
    <row r="118" spans="3:6" ht="11.25">
      <c r="C118" s="3"/>
      <c r="D118" s="3"/>
      <c r="E118" s="3"/>
      <c r="F118" s="3"/>
    </row>
    <row r="119" spans="3:6" ht="11.25">
      <c r="C119" s="3"/>
      <c r="D119" s="3"/>
      <c r="E119" s="3"/>
      <c r="F119" s="3"/>
    </row>
    <row r="120" spans="3:6" ht="11.25">
      <c r="C120" s="3"/>
      <c r="D120" s="3"/>
      <c r="E120" s="3"/>
      <c r="F120" s="3"/>
    </row>
    <row r="121" spans="3:6" ht="11.25">
      <c r="C121" s="3"/>
      <c r="D121" s="3"/>
      <c r="E121" s="3"/>
      <c r="F121" s="3"/>
    </row>
    <row r="122" spans="3:6" ht="11.25">
      <c r="C122" s="3"/>
      <c r="D122" s="3"/>
      <c r="E122" s="3"/>
      <c r="F122" s="3"/>
    </row>
    <row r="123" spans="3:6" ht="11.25">
      <c r="C123" s="3"/>
      <c r="D123" s="3"/>
      <c r="E123" s="3"/>
      <c r="F123" s="3"/>
    </row>
    <row r="124" spans="3:6" ht="11.25">
      <c r="C124" s="3"/>
      <c r="D124" s="3"/>
      <c r="E124" s="3"/>
      <c r="F124" s="3"/>
    </row>
    <row r="125" spans="3:6" ht="11.25">
      <c r="C125" s="3"/>
      <c r="D125" s="3"/>
      <c r="E125" s="3"/>
      <c r="F125" s="3"/>
    </row>
    <row r="126" spans="3:6" ht="11.25">
      <c r="C126" s="3"/>
      <c r="D126" s="3"/>
      <c r="E126" s="3"/>
      <c r="F126" s="3"/>
    </row>
    <row r="127" spans="3:6" ht="11.25">
      <c r="C127" s="3"/>
      <c r="D127" s="3"/>
      <c r="E127" s="3"/>
      <c r="F127" s="3"/>
    </row>
    <row r="128" spans="3:6" ht="11.25">
      <c r="C128" s="3"/>
      <c r="D128" s="3"/>
      <c r="E128" s="3"/>
      <c r="F128" s="3"/>
    </row>
    <row r="129" spans="3:6" ht="11.25">
      <c r="C129" s="3"/>
      <c r="D129" s="3"/>
      <c r="E129" s="3"/>
      <c r="F129" s="3"/>
    </row>
    <row r="130" spans="3:6" ht="11.25">
      <c r="C130" s="3"/>
      <c r="D130" s="3"/>
      <c r="E130" s="3"/>
      <c r="F130" s="3"/>
    </row>
    <row r="131" spans="3:6" ht="11.25">
      <c r="C131" s="3"/>
      <c r="D131" s="3"/>
      <c r="E131" s="3"/>
      <c r="F131" s="3"/>
    </row>
    <row r="132" spans="3:6" ht="11.25">
      <c r="C132" s="3"/>
      <c r="D132" s="3"/>
      <c r="E132" s="3"/>
      <c r="F132" s="3"/>
    </row>
    <row r="133" spans="3:6" ht="11.25">
      <c r="C133" s="3"/>
      <c r="D133" s="3"/>
      <c r="E133" s="3"/>
      <c r="F133" s="3"/>
    </row>
    <row r="134" spans="3:6" ht="11.25">
      <c r="C134" s="3"/>
      <c r="D134" s="3"/>
      <c r="E134" s="3"/>
      <c r="F134" s="3"/>
    </row>
    <row r="135" spans="3:6" ht="11.25">
      <c r="C135" s="3"/>
      <c r="D135" s="3"/>
      <c r="E135" s="3"/>
      <c r="F135" s="3"/>
    </row>
    <row r="136" spans="3:6" ht="11.25">
      <c r="C136" s="3"/>
      <c r="D136" s="3"/>
      <c r="E136" s="3"/>
      <c r="F136" s="3"/>
    </row>
    <row r="137" spans="3:6" ht="11.25">
      <c r="C137" s="3"/>
      <c r="D137" s="3"/>
      <c r="E137" s="3"/>
      <c r="F137" s="3"/>
    </row>
    <row r="138" spans="3:6" ht="11.25">
      <c r="C138" s="3"/>
      <c r="D138" s="3"/>
      <c r="E138" s="3"/>
      <c r="F138" s="3"/>
    </row>
    <row r="139" spans="3:6" ht="11.25">
      <c r="C139" s="3"/>
      <c r="D139" s="3"/>
      <c r="E139" s="3"/>
      <c r="F139" s="3"/>
    </row>
    <row r="140" spans="3:6" ht="11.25">
      <c r="C140" s="3"/>
      <c r="D140" s="3"/>
      <c r="E140" s="3"/>
      <c r="F140" s="3"/>
    </row>
    <row r="141" spans="3:6" ht="11.25">
      <c r="C141" s="3"/>
      <c r="D141" s="3"/>
      <c r="E141" s="3"/>
      <c r="F141" s="3"/>
    </row>
    <row r="142" spans="3:6" ht="11.25">
      <c r="C142" s="3"/>
      <c r="D142" s="3"/>
      <c r="E142" s="3"/>
      <c r="F142" s="3"/>
    </row>
    <row r="143" spans="3:6" ht="11.25">
      <c r="C143" s="3"/>
      <c r="D143" s="3"/>
      <c r="E143" s="3"/>
      <c r="F143" s="3"/>
    </row>
    <row r="144" spans="3:6" ht="11.25">
      <c r="C144" s="3"/>
      <c r="D144" s="3"/>
      <c r="E144" s="3"/>
      <c r="F144" s="3"/>
    </row>
    <row r="145" spans="3:6" ht="11.25">
      <c r="C145" s="3"/>
      <c r="D145" s="3"/>
      <c r="E145" s="3"/>
      <c r="F145" s="3"/>
    </row>
    <row r="146" spans="3:6" ht="11.25">
      <c r="C146" s="3"/>
      <c r="D146" s="3"/>
      <c r="E146" s="3"/>
      <c r="F146" s="3"/>
    </row>
    <row r="147" spans="3:6" ht="11.25">
      <c r="C147" s="3"/>
      <c r="D147" s="3"/>
      <c r="E147" s="3"/>
      <c r="F147" s="3"/>
    </row>
    <row r="148" spans="3:6" ht="11.25">
      <c r="C148" s="3"/>
      <c r="D148" s="3"/>
      <c r="E148" s="3"/>
      <c r="F148" s="3"/>
    </row>
    <row r="149" spans="3:6" ht="11.25">
      <c r="C149" s="3"/>
      <c r="D149" s="3"/>
      <c r="E149" s="3"/>
      <c r="F149" s="3"/>
    </row>
    <row r="150" spans="3:6" ht="11.25">
      <c r="C150" s="3"/>
      <c r="D150" s="3"/>
      <c r="E150" s="3"/>
      <c r="F150" s="3"/>
    </row>
    <row r="151" spans="3:6" ht="11.25">
      <c r="C151" s="3"/>
      <c r="D151" s="3"/>
      <c r="E151" s="3"/>
      <c r="F151" s="3"/>
    </row>
    <row r="152" spans="3:6" ht="11.25">
      <c r="C152" s="3"/>
      <c r="D152" s="3"/>
      <c r="E152" s="3"/>
      <c r="F152" s="3"/>
    </row>
    <row r="153" spans="3:6" ht="11.25">
      <c r="C153" s="3"/>
      <c r="D153" s="3"/>
      <c r="E153" s="3"/>
      <c r="F153" s="3"/>
    </row>
    <row r="154" spans="3:6" ht="11.25">
      <c r="C154" s="3"/>
      <c r="D154" s="3"/>
      <c r="E154" s="3"/>
      <c r="F154" s="3"/>
    </row>
    <row r="155" spans="3:6" ht="11.25">
      <c r="C155" s="3"/>
      <c r="D155" s="3"/>
      <c r="E155" s="3"/>
      <c r="F155" s="3"/>
    </row>
    <row r="156" spans="3:6" ht="11.25">
      <c r="C156" s="3"/>
      <c r="D156" s="3"/>
      <c r="E156" s="3"/>
      <c r="F156" s="3"/>
    </row>
    <row r="157" spans="3:6" ht="11.25">
      <c r="C157" s="3"/>
      <c r="D157" s="3"/>
      <c r="E157" s="3"/>
      <c r="F157" s="3"/>
    </row>
    <row r="158" spans="3:6" ht="11.25">
      <c r="C158" s="3"/>
      <c r="D158" s="3"/>
      <c r="E158" s="3"/>
      <c r="F158" s="3"/>
    </row>
    <row r="159" spans="3:6" ht="11.25">
      <c r="C159" s="3"/>
      <c r="D159" s="3"/>
      <c r="E159" s="3"/>
      <c r="F159" s="3"/>
    </row>
    <row r="160" spans="3:6" ht="11.25">
      <c r="C160" s="3"/>
      <c r="D160" s="3"/>
      <c r="E160" s="3"/>
      <c r="F160" s="3"/>
    </row>
    <row r="161" spans="3:6" ht="11.25">
      <c r="C161" s="3"/>
      <c r="D161" s="3"/>
      <c r="E161" s="3"/>
      <c r="F161" s="3"/>
    </row>
    <row r="162" spans="3:6" ht="11.25">
      <c r="C162" s="3"/>
      <c r="D162" s="3"/>
      <c r="E162" s="3"/>
      <c r="F162" s="3"/>
    </row>
    <row r="163" spans="3:6" ht="11.25">
      <c r="C163" s="3"/>
      <c r="D163" s="3"/>
      <c r="E163" s="3"/>
      <c r="F163" s="3"/>
    </row>
    <row r="164" spans="3:6" ht="11.25">
      <c r="C164" s="3"/>
      <c r="D164" s="3"/>
      <c r="E164" s="3"/>
      <c r="F164" s="3"/>
    </row>
    <row r="165" spans="3:6" ht="11.25">
      <c r="C165" s="3"/>
      <c r="D165" s="3"/>
      <c r="E165" s="3"/>
      <c r="F165" s="3"/>
    </row>
    <row r="166" spans="3:6" ht="11.25">
      <c r="C166" s="3"/>
      <c r="D166" s="3"/>
      <c r="E166" s="3"/>
      <c r="F166" s="3"/>
    </row>
    <row r="167" spans="3:6" ht="11.25">
      <c r="C167" s="3"/>
      <c r="D167" s="3"/>
      <c r="E167" s="3"/>
      <c r="F167" s="3"/>
    </row>
    <row r="168" spans="3:6" ht="11.25">
      <c r="C168" s="3"/>
      <c r="D168" s="3"/>
      <c r="E168" s="3"/>
      <c r="F168" s="3"/>
    </row>
    <row r="169" spans="3:6" ht="11.25">
      <c r="C169" s="3"/>
      <c r="D169" s="3"/>
      <c r="E169" s="3"/>
      <c r="F169" s="3"/>
    </row>
    <row r="170" spans="3:6" ht="11.25">
      <c r="C170" s="3"/>
      <c r="D170" s="3"/>
      <c r="E170" s="3"/>
      <c r="F170" s="3"/>
    </row>
    <row r="171" spans="3:6" ht="11.25">
      <c r="C171" s="3"/>
      <c r="D171" s="3"/>
      <c r="E171" s="3"/>
      <c r="F171" s="3"/>
    </row>
    <row r="172" spans="3:6" ht="11.25">
      <c r="C172" s="3"/>
      <c r="D172" s="3"/>
      <c r="E172" s="3"/>
      <c r="F172" s="3"/>
    </row>
    <row r="173" spans="3:6" ht="11.25">
      <c r="C173" s="3"/>
      <c r="D173" s="3"/>
      <c r="E173" s="3"/>
      <c r="F173" s="3"/>
    </row>
    <row r="174" spans="3:6" ht="11.25">
      <c r="C174" s="3"/>
      <c r="D174" s="3"/>
      <c r="E174" s="3"/>
      <c r="F174" s="3"/>
    </row>
    <row r="175" spans="3:6" ht="11.25">
      <c r="C175" s="3"/>
      <c r="D175" s="3"/>
      <c r="E175" s="3"/>
      <c r="F175" s="3"/>
    </row>
    <row r="176" spans="3:6" ht="11.25">
      <c r="C176" s="3"/>
      <c r="D176" s="3"/>
      <c r="E176" s="3"/>
      <c r="F176" s="3"/>
    </row>
    <row r="177" spans="3:6" ht="11.25">
      <c r="C177" s="3"/>
      <c r="D177" s="3"/>
      <c r="E177" s="3"/>
      <c r="F177" s="3"/>
    </row>
    <row r="178" spans="3:6" ht="11.25">
      <c r="C178" s="3"/>
      <c r="D178" s="3"/>
      <c r="E178" s="3"/>
      <c r="F178" s="3"/>
    </row>
    <row r="179" spans="3:6" ht="11.25">
      <c r="C179" s="3"/>
      <c r="D179" s="3"/>
      <c r="E179" s="3"/>
      <c r="F179" s="3"/>
    </row>
    <row r="180" spans="3:6" ht="11.25">
      <c r="C180" s="3"/>
      <c r="D180" s="3"/>
      <c r="E180" s="3"/>
      <c r="F180" s="3"/>
    </row>
    <row r="181" spans="3:6" ht="11.25">
      <c r="C181" s="3"/>
      <c r="D181" s="3"/>
      <c r="E181" s="3"/>
      <c r="F181" s="3"/>
    </row>
    <row r="182" spans="3:6" ht="11.25">
      <c r="C182" s="3"/>
      <c r="D182" s="3"/>
      <c r="E182" s="3"/>
      <c r="F182" s="3"/>
    </row>
    <row r="183" spans="3:6" ht="11.25">
      <c r="C183" s="3"/>
      <c r="D183" s="3"/>
      <c r="E183" s="3"/>
      <c r="F183" s="3"/>
    </row>
    <row r="184" spans="3:6" ht="11.25">
      <c r="C184" s="3"/>
      <c r="D184" s="3"/>
      <c r="E184" s="3"/>
      <c r="F184" s="3"/>
    </row>
    <row r="185" spans="3:6" ht="11.25">
      <c r="C185" s="3"/>
      <c r="D185" s="3"/>
      <c r="E185" s="3"/>
      <c r="F185" s="3"/>
    </row>
    <row r="186" spans="3:6" ht="11.25">
      <c r="C186" s="3"/>
      <c r="D186" s="3"/>
      <c r="E186" s="3"/>
      <c r="F186" s="3"/>
    </row>
    <row r="187" spans="3:6" ht="11.25">
      <c r="C187" s="3"/>
      <c r="D187" s="3"/>
      <c r="E187" s="3"/>
      <c r="F187" s="3"/>
    </row>
    <row r="188" spans="3:6" ht="11.25">
      <c r="C188" s="3"/>
      <c r="D188" s="3"/>
      <c r="E188" s="3"/>
      <c r="F188" s="3"/>
    </row>
    <row r="189" spans="3:6" ht="11.25">
      <c r="C189" s="3"/>
      <c r="D189" s="3"/>
      <c r="E189" s="3"/>
      <c r="F189" s="3"/>
    </row>
    <row r="190" spans="3:6" ht="11.25">
      <c r="C190" s="3"/>
      <c r="D190" s="3"/>
      <c r="E190" s="3"/>
      <c r="F190" s="3"/>
    </row>
    <row r="191" spans="3:6" ht="11.25">
      <c r="C191" s="3"/>
      <c r="D191" s="3"/>
      <c r="E191" s="3"/>
      <c r="F191" s="3"/>
    </row>
    <row r="192" spans="3:6" ht="11.25">
      <c r="C192" s="3"/>
      <c r="D192" s="3"/>
      <c r="E192" s="3"/>
      <c r="F192" s="3"/>
    </row>
    <row r="193" spans="3:6" ht="11.25">
      <c r="C193" s="3"/>
      <c r="D193" s="3"/>
      <c r="E193" s="3"/>
      <c r="F193" s="3"/>
    </row>
    <row r="194" spans="3:6" ht="11.25">
      <c r="C194" s="3"/>
      <c r="D194" s="3"/>
      <c r="E194" s="3"/>
      <c r="F194" s="3"/>
    </row>
    <row r="195" spans="3:6" ht="11.25">
      <c r="C195" s="3"/>
      <c r="D195" s="3"/>
      <c r="E195" s="3"/>
      <c r="F195" s="3"/>
    </row>
    <row r="196" spans="3:6" ht="11.25">
      <c r="C196" s="3"/>
      <c r="D196" s="3"/>
      <c r="E196" s="3"/>
      <c r="F196" s="3"/>
    </row>
    <row r="197" spans="3:6" ht="11.25">
      <c r="C197" s="3"/>
      <c r="D197" s="3"/>
      <c r="E197" s="3"/>
      <c r="F197" s="3"/>
    </row>
    <row r="198" spans="3:6" ht="11.25">
      <c r="C198" s="3"/>
      <c r="D198" s="3"/>
      <c r="E198" s="3"/>
      <c r="F198" s="3"/>
    </row>
    <row r="199" spans="3:6" ht="11.25">
      <c r="C199" s="3"/>
      <c r="D199" s="3"/>
      <c r="E199" s="3"/>
      <c r="F199" s="3"/>
    </row>
    <row r="200" spans="3:6" ht="11.25">
      <c r="C200" s="3"/>
      <c r="D200" s="3"/>
      <c r="E200" s="3"/>
      <c r="F200" s="3"/>
    </row>
    <row r="201" spans="3:6" ht="11.25">
      <c r="C201" s="3"/>
      <c r="D201" s="3"/>
      <c r="E201" s="3"/>
      <c r="F201" s="3"/>
    </row>
    <row r="202" spans="3:6" ht="11.25">
      <c r="C202" s="3"/>
      <c r="D202" s="3"/>
      <c r="E202" s="3"/>
      <c r="F202" s="3"/>
    </row>
    <row r="203" spans="3:6" ht="11.25">
      <c r="C203" s="3"/>
      <c r="D203" s="3"/>
      <c r="E203" s="3"/>
      <c r="F203" s="3"/>
    </row>
    <row r="204" spans="3:6" ht="11.25">
      <c r="C204" s="3"/>
      <c r="D204" s="3"/>
      <c r="E204" s="3"/>
      <c r="F204" s="3"/>
    </row>
    <row r="205" spans="3:6" ht="11.25">
      <c r="C205" s="3"/>
      <c r="D205" s="3"/>
      <c r="E205" s="3"/>
      <c r="F205" s="3"/>
    </row>
    <row r="206" spans="3:6" ht="11.25">
      <c r="C206" s="3"/>
      <c r="D206" s="3"/>
      <c r="E206" s="3"/>
      <c r="F206" s="3"/>
    </row>
    <row r="207" spans="3:6" ht="11.25">
      <c r="C207" s="3"/>
      <c r="D207" s="3"/>
      <c r="E207" s="3"/>
      <c r="F207" s="3"/>
    </row>
    <row r="208" spans="3:6" ht="11.25">
      <c r="C208" s="3"/>
      <c r="D208" s="3"/>
      <c r="E208" s="3"/>
      <c r="F208" s="3"/>
    </row>
    <row r="209" spans="3:6" ht="11.25">
      <c r="C209" s="3"/>
      <c r="D209" s="3"/>
      <c r="E209" s="3"/>
      <c r="F209" s="3"/>
    </row>
    <row r="210" spans="3:6" ht="11.25">
      <c r="C210" s="3"/>
      <c r="D210" s="3"/>
      <c r="E210" s="3"/>
      <c r="F210" s="3"/>
    </row>
    <row r="211" spans="3:6" ht="11.25">
      <c r="C211" s="3"/>
      <c r="D211" s="3"/>
      <c r="E211" s="3"/>
      <c r="F211" s="3"/>
    </row>
    <row r="212" spans="3:6" ht="11.25">
      <c r="C212" s="3"/>
      <c r="D212" s="3"/>
      <c r="E212" s="3"/>
      <c r="F212" s="3"/>
    </row>
    <row r="213" spans="3:6" ht="11.25">
      <c r="C213" s="3"/>
      <c r="D213" s="3"/>
      <c r="E213" s="3"/>
      <c r="F213" s="3"/>
    </row>
    <row r="214" spans="3:6" ht="11.25">
      <c r="C214" s="3"/>
      <c r="D214" s="3"/>
      <c r="E214" s="3"/>
      <c r="F214" s="3"/>
    </row>
    <row r="215" spans="3:6" ht="11.25">
      <c r="C215" s="3"/>
      <c r="D215" s="3"/>
      <c r="E215" s="3"/>
      <c r="F215" s="3"/>
    </row>
    <row r="216" spans="3:6" ht="11.25">
      <c r="C216" s="3"/>
      <c r="D216" s="3"/>
      <c r="E216" s="3"/>
      <c r="F216" s="3"/>
    </row>
    <row r="217" spans="3:6" ht="11.25">
      <c r="C217" s="3"/>
      <c r="D217" s="3"/>
      <c r="E217" s="3"/>
      <c r="F217" s="3"/>
    </row>
    <row r="218" spans="3:6" ht="11.25">
      <c r="C218" s="3"/>
      <c r="D218" s="3"/>
      <c r="E218" s="3"/>
      <c r="F218" s="3"/>
    </row>
    <row r="219" spans="3:6" ht="11.25">
      <c r="C219" s="3"/>
      <c r="D219" s="3"/>
      <c r="E219" s="3"/>
      <c r="F219" s="3"/>
    </row>
    <row r="220" spans="3:6" ht="11.25">
      <c r="C220" s="3"/>
      <c r="D220" s="3"/>
      <c r="E220" s="3"/>
      <c r="F220" s="3"/>
    </row>
    <row r="221" spans="3:6" ht="11.25">
      <c r="C221" s="3"/>
      <c r="D221" s="3"/>
      <c r="E221" s="3"/>
      <c r="F221" s="3"/>
    </row>
    <row r="222" spans="3:6" ht="11.25">
      <c r="C222" s="3"/>
      <c r="D222" s="3"/>
      <c r="E222" s="3"/>
      <c r="F222" s="3"/>
    </row>
    <row r="223" spans="3:6" ht="11.25">
      <c r="C223" s="3"/>
      <c r="D223" s="3"/>
      <c r="E223" s="3"/>
      <c r="F223" s="3"/>
    </row>
    <row r="224" spans="3:6" ht="11.25">
      <c r="C224" s="3"/>
      <c r="D224" s="3"/>
      <c r="E224" s="3"/>
      <c r="F224" s="3"/>
    </row>
    <row r="225" spans="3:6" ht="11.25">
      <c r="C225" s="3"/>
      <c r="D225" s="3"/>
      <c r="E225" s="3"/>
      <c r="F225" s="3"/>
    </row>
    <row r="226" spans="3:6" ht="11.25">
      <c r="C226" s="3"/>
      <c r="D226" s="3"/>
      <c r="E226" s="3"/>
      <c r="F226" s="3"/>
    </row>
    <row r="227" spans="3:6" ht="11.25">
      <c r="C227" s="3"/>
      <c r="D227" s="3"/>
      <c r="E227" s="3"/>
      <c r="F227" s="3"/>
    </row>
    <row r="228" spans="3:6" ht="11.25">
      <c r="C228" s="3"/>
      <c r="D228" s="3"/>
      <c r="E228" s="3"/>
      <c r="F228" s="3"/>
    </row>
    <row r="229" spans="3:6" ht="11.25">
      <c r="C229" s="3"/>
      <c r="D229" s="3"/>
      <c r="E229" s="3"/>
      <c r="F229" s="3"/>
    </row>
    <row r="230" spans="3:6" ht="11.25">
      <c r="C230" s="3"/>
      <c r="D230" s="3"/>
      <c r="E230" s="3"/>
      <c r="F230" s="3"/>
    </row>
    <row r="231" spans="3:6" ht="11.25">
      <c r="C231" s="3"/>
      <c r="D231" s="3"/>
      <c r="E231" s="3"/>
      <c r="F231" s="3"/>
    </row>
    <row r="232" spans="3:6" ht="11.25">
      <c r="C232" s="3"/>
      <c r="D232" s="3"/>
      <c r="E232" s="3"/>
      <c r="F232" s="3"/>
    </row>
    <row r="233" spans="3:6" ht="11.25">
      <c r="C233" s="3"/>
      <c r="D233" s="3"/>
      <c r="E233" s="3"/>
      <c r="F233" s="3"/>
    </row>
    <row r="234" spans="3:6" ht="11.25">
      <c r="C234" s="3"/>
      <c r="D234" s="3"/>
      <c r="E234" s="3"/>
      <c r="F234" s="3"/>
    </row>
    <row r="235" spans="3:6" ht="11.25">
      <c r="C235" s="3"/>
      <c r="D235" s="3"/>
      <c r="E235" s="3"/>
      <c r="F235" s="3"/>
    </row>
    <row r="236" spans="3:6" ht="11.25">
      <c r="C236" s="3"/>
      <c r="D236" s="3"/>
      <c r="E236" s="3"/>
      <c r="F236" s="3"/>
    </row>
    <row r="237" spans="3:6" ht="11.25">
      <c r="C237" s="3"/>
      <c r="D237" s="3"/>
      <c r="E237" s="3"/>
      <c r="F237" s="3"/>
    </row>
    <row r="238" spans="3:6" ht="11.25">
      <c r="C238" s="3"/>
      <c r="D238" s="3"/>
      <c r="E238" s="3"/>
      <c r="F238" s="3"/>
    </row>
    <row r="239" spans="3:6" ht="11.25">
      <c r="C239" s="3"/>
      <c r="D239" s="3"/>
      <c r="E239" s="3"/>
      <c r="F239" s="3"/>
    </row>
    <row r="240" spans="3:6" ht="11.25">
      <c r="C240" s="3"/>
      <c r="D240" s="3"/>
      <c r="E240" s="3"/>
      <c r="F240" s="3"/>
    </row>
    <row r="241" spans="3:6" ht="11.25">
      <c r="C241" s="3"/>
      <c r="D241" s="3"/>
      <c r="E241" s="3"/>
      <c r="F241" s="3"/>
    </row>
    <row r="242" spans="3:6" ht="11.25">
      <c r="C242" s="3"/>
      <c r="D242" s="3"/>
      <c r="E242" s="3"/>
      <c r="F242" s="3"/>
    </row>
    <row r="243" spans="3:6" ht="11.25">
      <c r="C243" s="3"/>
      <c r="D243" s="3"/>
      <c r="E243" s="3"/>
      <c r="F243" s="3"/>
    </row>
    <row r="244" spans="3:6" ht="11.25">
      <c r="C244" s="3"/>
      <c r="D244" s="3"/>
      <c r="E244" s="3"/>
      <c r="F244" s="3"/>
    </row>
    <row r="245" spans="3:6" ht="11.25">
      <c r="C245" s="3"/>
      <c r="D245" s="3"/>
      <c r="E245" s="3"/>
      <c r="F245" s="3"/>
    </row>
    <row r="246" spans="3:6" ht="11.25">
      <c r="C246" s="3"/>
      <c r="D246" s="3"/>
      <c r="E246" s="3"/>
      <c r="F246" s="3"/>
    </row>
    <row r="247" spans="3:6" ht="11.25">
      <c r="C247" s="3"/>
      <c r="D247" s="3"/>
      <c r="E247" s="3"/>
      <c r="F247" s="3"/>
    </row>
    <row r="248" spans="3:6" ht="11.25">
      <c r="C248" s="3"/>
      <c r="D248" s="3"/>
      <c r="E248" s="3"/>
      <c r="F248" s="3"/>
    </row>
    <row r="249" spans="3:6" ht="11.25">
      <c r="C249" s="3"/>
      <c r="D249" s="3"/>
      <c r="E249" s="3"/>
      <c r="F249" s="3"/>
    </row>
    <row r="250" spans="3:6" ht="11.25">
      <c r="C250" s="3"/>
      <c r="D250" s="3"/>
      <c r="E250" s="3"/>
      <c r="F250" s="3"/>
    </row>
    <row r="251" spans="3:6" ht="11.25">
      <c r="C251" s="3"/>
      <c r="D251" s="3"/>
      <c r="E251" s="3"/>
      <c r="F251" s="3"/>
    </row>
    <row r="252" spans="3:6" ht="11.25">
      <c r="C252" s="3"/>
      <c r="D252" s="3"/>
      <c r="E252" s="3"/>
      <c r="F252" s="3"/>
    </row>
    <row r="253" spans="3:6" ht="11.25">
      <c r="C253" s="3"/>
      <c r="D253" s="3"/>
      <c r="E253" s="3"/>
      <c r="F253" s="3"/>
    </row>
    <row r="254" spans="3:6" ht="11.25">
      <c r="C254" s="3"/>
      <c r="D254" s="3"/>
      <c r="E254" s="3"/>
      <c r="F254" s="3"/>
    </row>
    <row r="255" spans="3:6" ht="11.25">
      <c r="C255" s="3"/>
      <c r="D255" s="3"/>
      <c r="E255" s="3"/>
      <c r="F255" s="3"/>
    </row>
    <row r="256" spans="3:6" ht="11.25">
      <c r="C256" s="3"/>
      <c r="D256" s="3"/>
      <c r="E256" s="3"/>
      <c r="F256" s="3"/>
    </row>
    <row r="257" spans="3:6" ht="11.25">
      <c r="C257" s="3"/>
      <c r="D257" s="3"/>
      <c r="E257" s="3"/>
      <c r="F257" s="3"/>
    </row>
    <row r="258" spans="3:6" ht="11.25">
      <c r="C258" s="3"/>
      <c r="D258" s="3"/>
      <c r="E258" s="3"/>
      <c r="F258" s="3"/>
    </row>
    <row r="259" spans="3:6" ht="11.25">
      <c r="C259" s="3"/>
      <c r="D259" s="3"/>
      <c r="E259" s="3"/>
      <c r="F259" s="3"/>
    </row>
    <row r="260" spans="3:6" ht="11.25">
      <c r="C260" s="3"/>
      <c r="D260" s="3"/>
      <c r="E260" s="3"/>
      <c r="F260" s="3"/>
    </row>
    <row r="261" spans="3:6" ht="11.25">
      <c r="C261" s="3"/>
      <c r="D261" s="3"/>
      <c r="E261" s="3"/>
      <c r="F261" s="3"/>
    </row>
    <row r="262" spans="3:6" ht="11.25">
      <c r="C262" s="3"/>
      <c r="D262" s="3"/>
      <c r="E262" s="3"/>
      <c r="F262" s="3"/>
    </row>
    <row r="263" spans="3:6" ht="11.25">
      <c r="C263" s="3"/>
      <c r="D263" s="3"/>
      <c r="E263" s="3"/>
      <c r="F263" s="3"/>
    </row>
    <row r="264" spans="3:6" ht="11.25">
      <c r="C264" s="3"/>
      <c r="D264" s="3"/>
      <c r="E264" s="3"/>
      <c r="F264" s="3"/>
    </row>
    <row r="265" spans="3:6" ht="11.25">
      <c r="C265" s="3"/>
      <c r="D265" s="3"/>
      <c r="E265" s="3"/>
      <c r="F265" s="3"/>
    </row>
    <row r="266" spans="3:6" ht="11.25">
      <c r="C266" s="3"/>
      <c r="D266" s="3"/>
      <c r="E266" s="3"/>
      <c r="F266" s="3"/>
    </row>
    <row r="267" spans="3:6" ht="11.25">
      <c r="C267" s="3"/>
      <c r="D267" s="3"/>
      <c r="E267" s="3"/>
      <c r="F267" s="3"/>
    </row>
    <row r="268" spans="3:6" ht="11.25">
      <c r="C268" s="3"/>
      <c r="D268" s="3"/>
      <c r="E268" s="3"/>
      <c r="F268" s="3"/>
    </row>
    <row r="269" spans="3:6" ht="11.25">
      <c r="C269" s="3"/>
      <c r="D269" s="3"/>
      <c r="E269" s="3"/>
      <c r="F269" s="3"/>
    </row>
    <row r="270" spans="3:6" ht="11.25">
      <c r="C270" s="3"/>
      <c r="D270" s="3"/>
      <c r="E270" s="3"/>
      <c r="F270" s="3"/>
    </row>
    <row r="271" spans="3:6" ht="11.25">
      <c r="C271" s="3"/>
      <c r="D271" s="3"/>
      <c r="E271" s="3"/>
      <c r="F271" s="3"/>
    </row>
    <row r="272" spans="3:6" ht="11.25">
      <c r="C272" s="3"/>
      <c r="D272" s="3"/>
      <c r="E272" s="3"/>
      <c r="F272" s="3"/>
    </row>
    <row r="273" spans="3:6" ht="11.25">
      <c r="C273" s="3"/>
      <c r="D273" s="3"/>
      <c r="E273" s="3"/>
      <c r="F273" s="3"/>
    </row>
    <row r="274" spans="3:6" ht="11.25">
      <c r="C274" s="3"/>
      <c r="D274" s="3"/>
      <c r="E274" s="3"/>
      <c r="F274" s="3"/>
    </row>
    <row r="275" spans="3:6" ht="11.25">
      <c r="C275" s="3"/>
      <c r="D275" s="3"/>
      <c r="E275" s="3"/>
      <c r="F275" s="3"/>
    </row>
    <row r="276" spans="3:6" ht="11.25">
      <c r="C276" s="3"/>
      <c r="D276" s="3"/>
      <c r="E276" s="3"/>
      <c r="F276" s="3"/>
    </row>
    <row r="277" spans="3:6" ht="11.25">
      <c r="C277" s="3"/>
      <c r="D277" s="3"/>
      <c r="E277" s="3"/>
      <c r="F277" s="3"/>
    </row>
    <row r="278" spans="3:6" ht="11.25">
      <c r="C278" s="3"/>
      <c r="D278" s="3"/>
      <c r="E278" s="3"/>
      <c r="F278" s="3"/>
    </row>
    <row r="279" spans="3:6" ht="11.25">
      <c r="C279" s="3"/>
      <c r="D279" s="3"/>
      <c r="E279" s="3"/>
      <c r="F279" s="3"/>
    </row>
    <row r="280" spans="3:6" ht="11.25">
      <c r="C280" s="3"/>
      <c r="D280" s="3"/>
      <c r="E280" s="3"/>
      <c r="F280" s="3"/>
    </row>
    <row r="281" spans="3:6" ht="11.25">
      <c r="C281" s="3"/>
      <c r="D281" s="3"/>
      <c r="E281" s="3"/>
      <c r="F281" s="3"/>
    </row>
    <row r="282" spans="3:6" ht="11.25">
      <c r="C282" s="3"/>
      <c r="D282" s="3"/>
      <c r="E282" s="3"/>
      <c r="F282" s="3"/>
    </row>
    <row r="283" spans="3:6" ht="11.25">
      <c r="C283" s="3"/>
      <c r="D283" s="3"/>
      <c r="E283" s="3"/>
      <c r="F283" s="3"/>
    </row>
    <row r="284" spans="3:6" ht="11.25">
      <c r="C284" s="3"/>
      <c r="D284" s="3"/>
      <c r="E284" s="3"/>
      <c r="F284" s="3"/>
    </row>
    <row r="285" spans="3:6" ht="11.25">
      <c r="C285" s="3"/>
      <c r="D285" s="3"/>
      <c r="E285" s="3"/>
      <c r="F285" s="3"/>
    </row>
    <row r="286" spans="3:6" ht="11.25">
      <c r="C286" s="3"/>
      <c r="D286" s="3"/>
      <c r="E286" s="3"/>
      <c r="F286" s="3"/>
    </row>
    <row r="287" spans="3:6" ht="11.25">
      <c r="C287" s="3"/>
      <c r="D287" s="3"/>
      <c r="E287" s="3"/>
      <c r="F287" s="3"/>
    </row>
    <row r="288" spans="3:6" ht="11.25">
      <c r="C288" s="3"/>
      <c r="D288" s="3"/>
      <c r="E288" s="3"/>
      <c r="F288" s="3"/>
    </row>
    <row r="289" spans="3:6" ht="11.25">
      <c r="C289" s="3"/>
      <c r="D289" s="3"/>
      <c r="E289" s="3"/>
      <c r="F289" s="3"/>
    </row>
    <row r="290" spans="3:6" ht="11.25">
      <c r="C290" s="3"/>
      <c r="D290" s="3"/>
      <c r="E290" s="3"/>
      <c r="F290" s="3"/>
    </row>
    <row r="291" spans="3:6" ht="11.25">
      <c r="C291" s="3"/>
      <c r="D291" s="3"/>
      <c r="E291" s="3"/>
      <c r="F291" s="3"/>
    </row>
    <row r="292" spans="3:6" ht="11.25">
      <c r="C292" s="3"/>
      <c r="D292" s="3"/>
      <c r="E292" s="3"/>
      <c r="F292" s="3"/>
    </row>
    <row r="293" spans="3:6" ht="11.25">
      <c r="C293" s="3"/>
      <c r="D293" s="3"/>
      <c r="E293" s="3"/>
      <c r="F293" s="3"/>
    </row>
    <row r="294" spans="3:6" ht="11.25">
      <c r="C294" s="3"/>
      <c r="D294" s="3"/>
      <c r="E294" s="3"/>
      <c r="F294" s="3"/>
    </row>
    <row r="295" spans="3:6" ht="11.25">
      <c r="C295" s="3"/>
      <c r="D295" s="3"/>
      <c r="E295" s="3"/>
      <c r="F295" s="3"/>
    </row>
    <row r="296" spans="3:6" ht="11.25">
      <c r="C296" s="3"/>
      <c r="D296" s="3"/>
      <c r="E296" s="3"/>
      <c r="F296" s="3"/>
    </row>
    <row r="297" spans="3:6" ht="11.25">
      <c r="C297" s="3"/>
      <c r="D297" s="3"/>
      <c r="E297" s="3"/>
      <c r="F297" s="3"/>
    </row>
    <row r="298" spans="3:6" ht="11.25">
      <c r="C298" s="3"/>
      <c r="D298" s="3"/>
      <c r="E298" s="3"/>
      <c r="F298" s="3"/>
    </row>
    <row r="299" spans="3:6" ht="11.25">
      <c r="C299" s="3"/>
      <c r="D299" s="3"/>
      <c r="E299" s="3"/>
      <c r="F299" s="3"/>
    </row>
    <row r="300" spans="3:6" ht="11.25">
      <c r="C300" s="3"/>
      <c r="D300" s="3"/>
      <c r="E300" s="3"/>
      <c r="F300" s="3"/>
    </row>
    <row r="301" spans="3:6" ht="11.25">
      <c r="C301" s="3"/>
      <c r="D301" s="3"/>
      <c r="E301" s="3"/>
      <c r="F301" s="3"/>
    </row>
    <row r="302" spans="3:6" ht="11.25">
      <c r="C302" s="3"/>
      <c r="D302" s="3"/>
      <c r="E302" s="3"/>
      <c r="F302" s="3"/>
    </row>
    <row r="303" spans="3:6" ht="11.25">
      <c r="C303" s="3"/>
      <c r="D303" s="3"/>
      <c r="E303" s="3"/>
      <c r="F303" s="3"/>
    </row>
    <row r="304" spans="3:6" ht="11.25">
      <c r="C304" s="3"/>
      <c r="D304" s="3"/>
      <c r="E304" s="3"/>
      <c r="F304" s="3"/>
    </row>
    <row r="305" spans="3:6" ht="11.25">
      <c r="C305" s="3"/>
      <c r="D305" s="3"/>
      <c r="E305" s="3"/>
      <c r="F305" s="3"/>
    </row>
    <row r="306" spans="3:6" ht="11.25">
      <c r="C306" s="3"/>
      <c r="D306" s="3"/>
      <c r="E306" s="3"/>
      <c r="F306" s="3"/>
    </row>
    <row r="307" spans="3:6" ht="11.25">
      <c r="C307" s="3"/>
      <c r="D307" s="3"/>
      <c r="E307" s="3"/>
      <c r="F307" s="3"/>
    </row>
    <row r="308" spans="3:6" ht="11.25">
      <c r="C308" s="3"/>
      <c r="D308" s="3"/>
      <c r="E308" s="3"/>
      <c r="F308" s="3"/>
    </row>
    <row r="309" spans="3:6" ht="11.25">
      <c r="C309" s="3"/>
      <c r="D309" s="3"/>
      <c r="E309" s="3"/>
      <c r="F309" s="3"/>
    </row>
    <row r="310" spans="3:6" ht="11.25">
      <c r="C310" s="3"/>
      <c r="D310" s="3"/>
      <c r="E310" s="3"/>
      <c r="F310" s="3"/>
    </row>
    <row r="311" spans="3:6" ht="11.25">
      <c r="C311" s="3"/>
      <c r="D311" s="3"/>
      <c r="E311" s="3"/>
      <c r="F311" s="3"/>
    </row>
    <row r="312" spans="3:6" ht="11.25">
      <c r="C312" s="3"/>
      <c r="D312" s="3"/>
      <c r="E312" s="3"/>
      <c r="F312" s="3"/>
    </row>
    <row r="313" spans="3:6" ht="11.25">
      <c r="C313" s="3"/>
      <c r="D313" s="3"/>
      <c r="E313" s="3"/>
      <c r="F313" s="3"/>
    </row>
    <row r="314" spans="3:6" ht="11.25">
      <c r="C314" s="3"/>
      <c r="D314" s="3"/>
      <c r="E314" s="3"/>
      <c r="F314" s="3"/>
    </row>
    <row r="315" spans="3:6" ht="11.25">
      <c r="C315" s="3"/>
      <c r="D315" s="3"/>
      <c r="E315" s="3"/>
      <c r="F315" s="3"/>
    </row>
  </sheetData>
  <mergeCells count="10">
    <mergeCell ref="F3:H3"/>
    <mergeCell ref="G5:H5"/>
    <mergeCell ref="C20:C21"/>
    <mergeCell ref="D20:D21"/>
    <mergeCell ref="A11:G11"/>
    <mergeCell ref="C18:D18"/>
    <mergeCell ref="A15:G15"/>
    <mergeCell ref="B12:F12"/>
    <mergeCell ref="B14:F14"/>
    <mergeCell ref="B13:F13"/>
  </mergeCells>
  <printOptions/>
  <pageMargins left="0.92" right="0.3937007874015748" top="0.71" bottom="0.984251968503937" header="0.67" footer="0.8661417322834646"/>
  <pageSetup horizontalDpi="300" verticalDpi="300"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8"/>
  <sheetViews>
    <sheetView showZeros="0" view="pageBreakPreview" zoomScaleSheetLayoutView="100" workbookViewId="0" topLeftCell="D4">
      <selection activeCell="J4" sqref="J4:K4"/>
    </sheetView>
  </sheetViews>
  <sheetFormatPr defaultColWidth="9.140625" defaultRowHeight="12"/>
  <cols>
    <col min="1" max="1" width="5.8515625" style="2" customWidth="1"/>
    <col min="2" max="2" width="6.8515625" style="2" customWidth="1"/>
    <col min="3" max="3" width="45.140625" style="2" customWidth="1"/>
    <col min="4" max="5" width="15.8515625" style="2" customWidth="1"/>
    <col min="6" max="6" width="13.8515625" style="2" customWidth="1"/>
    <col min="7" max="11" width="14.8515625" style="2" customWidth="1"/>
    <col min="12" max="12" width="15.8515625" style="2" customWidth="1"/>
    <col min="13" max="16384" width="9.28125" style="2" customWidth="1"/>
  </cols>
  <sheetData>
    <row r="1" spans="4:10" ht="12">
      <c r="D1" s="24"/>
      <c r="J1" s="71" t="s">
        <v>331</v>
      </c>
    </row>
    <row r="2" spans="10:11" ht="12">
      <c r="J2" s="726" t="s">
        <v>655</v>
      </c>
      <c r="K2" s="726"/>
    </row>
    <row r="3" ht="12">
      <c r="J3" s="24" t="s">
        <v>43</v>
      </c>
    </row>
    <row r="4" spans="1:11" ht="12.75">
      <c r="A4" s="733"/>
      <c r="B4" s="733"/>
      <c r="C4" s="733"/>
      <c r="D4" s="733"/>
      <c r="J4" s="727" t="s">
        <v>358</v>
      </c>
      <c r="K4" s="727"/>
    </row>
    <row r="5" spans="1:4" ht="12.75">
      <c r="A5" s="733"/>
      <c r="B5" s="733"/>
      <c r="C5" s="733"/>
      <c r="D5" s="733"/>
    </row>
    <row r="6" spans="1:11" ht="12.75">
      <c r="A6" s="733" t="s">
        <v>405</v>
      </c>
      <c r="B6" s="733"/>
      <c r="C6" s="733"/>
      <c r="D6" s="733"/>
      <c r="E6" s="733"/>
      <c r="F6" s="733"/>
      <c r="G6" s="733"/>
      <c r="H6" s="733"/>
      <c r="I6" s="733"/>
      <c r="J6" s="733"/>
      <c r="K6" s="733"/>
    </row>
    <row r="7" spans="1:11" ht="12.75">
      <c r="A7" s="733" t="s">
        <v>73</v>
      </c>
      <c r="B7" s="733"/>
      <c r="C7" s="733"/>
      <c r="D7" s="733"/>
      <c r="E7" s="733"/>
      <c r="F7" s="733"/>
      <c r="G7" s="733"/>
      <c r="H7" s="733"/>
      <c r="I7" s="733"/>
      <c r="J7" s="733"/>
      <c r="K7" s="733"/>
    </row>
    <row r="8" spans="1:11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2.75">
      <c r="A9" s="40"/>
      <c r="B9" s="40"/>
      <c r="C9" s="40"/>
      <c r="D9" s="40"/>
      <c r="E9" s="733" t="s">
        <v>539</v>
      </c>
      <c r="F9" s="733"/>
      <c r="G9" s="40"/>
      <c r="H9" s="40"/>
      <c r="I9" s="40"/>
      <c r="J9" s="40"/>
      <c r="K9" s="40"/>
    </row>
    <row r="10" ht="11.25">
      <c r="C10" s="53"/>
    </row>
    <row r="11" spans="1:11" ht="12" customHeight="1">
      <c r="A11" s="708" t="s">
        <v>45</v>
      </c>
      <c r="B11" s="708" t="s">
        <v>277</v>
      </c>
      <c r="C11" s="708" t="s">
        <v>46</v>
      </c>
      <c r="D11" s="362"/>
      <c r="E11" s="695" t="s">
        <v>75</v>
      </c>
      <c r="F11" s="696"/>
      <c r="G11" s="696"/>
      <c r="H11" s="696"/>
      <c r="I11" s="696"/>
      <c r="J11" s="697"/>
      <c r="K11" s="708" t="s">
        <v>278</v>
      </c>
    </row>
    <row r="12" spans="1:11" ht="12" customHeight="1">
      <c r="A12" s="709"/>
      <c r="B12" s="709"/>
      <c r="C12" s="709"/>
      <c r="D12" s="363" t="s">
        <v>74</v>
      </c>
      <c r="E12" s="698"/>
      <c r="F12" s="699"/>
      <c r="G12" s="699"/>
      <c r="H12" s="699"/>
      <c r="I12" s="699"/>
      <c r="J12" s="700"/>
      <c r="K12" s="709"/>
    </row>
    <row r="13" spans="1:11" ht="12" customHeight="1">
      <c r="A13" s="709"/>
      <c r="B13" s="709"/>
      <c r="C13" s="709"/>
      <c r="D13" s="363" t="s">
        <v>77</v>
      </c>
      <c r="E13" s="694" t="s">
        <v>355</v>
      </c>
      <c r="F13" s="739"/>
      <c r="G13" s="708" t="s">
        <v>279</v>
      </c>
      <c r="H13" s="708" t="s">
        <v>9</v>
      </c>
      <c r="I13" s="140" t="s">
        <v>76</v>
      </c>
      <c r="J13" s="740" t="s">
        <v>79</v>
      </c>
      <c r="K13" s="709"/>
    </row>
    <row r="14" spans="1:11" ht="12">
      <c r="A14" s="709"/>
      <c r="B14" s="709"/>
      <c r="C14" s="709"/>
      <c r="D14" s="363" t="s">
        <v>78</v>
      </c>
      <c r="E14" s="364"/>
      <c r="F14" s="364"/>
      <c r="G14" s="709"/>
      <c r="H14" s="709"/>
      <c r="I14" s="138" t="s">
        <v>82</v>
      </c>
      <c r="J14" s="741"/>
      <c r="K14" s="709"/>
    </row>
    <row r="15" spans="1:11" ht="12">
      <c r="A15" s="709"/>
      <c r="B15" s="709"/>
      <c r="C15" s="709"/>
      <c r="D15" s="363" t="s">
        <v>80</v>
      </c>
      <c r="E15" s="708" t="s">
        <v>95</v>
      </c>
      <c r="F15" s="365">
        <v>0.002</v>
      </c>
      <c r="G15" s="709"/>
      <c r="H15" s="709"/>
      <c r="I15" s="138" t="s">
        <v>84</v>
      </c>
      <c r="J15" s="741"/>
      <c r="K15" s="709"/>
    </row>
    <row r="16" spans="1:11" ht="12">
      <c r="A16" s="709"/>
      <c r="B16" s="709"/>
      <c r="C16" s="709"/>
      <c r="D16" s="363" t="s">
        <v>83</v>
      </c>
      <c r="E16" s="709"/>
      <c r="F16" s="363" t="s">
        <v>255</v>
      </c>
      <c r="G16" s="709"/>
      <c r="H16" s="709"/>
      <c r="I16" s="138"/>
      <c r="J16" s="741"/>
      <c r="K16" s="709"/>
    </row>
    <row r="17" spans="1:11" ht="12">
      <c r="A17" s="709"/>
      <c r="B17" s="709"/>
      <c r="C17" s="709"/>
      <c r="D17" s="363"/>
      <c r="E17" s="709"/>
      <c r="F17" s="363" t="s">
        <v>269</v>
      </c>
      <c r="G17" s="709"/>
      <c r="H17" s="709"/>
      <c r="I17" s="138"/>
      <c r="J17" s="741"/>
      <c r="K17" s="709"/>
    </row>
    <row r="18" spans="1:11" ht="12">
      <c r="A18" s="710"/>
      <c r="B18" s="710"/>
      <c r="C18" s="710"/>
      <c r="D18" s="366"/>
      <c r="E18" s="710"/>
      <c r="F18" s="366" t="s">
        <v>256</v>
      </c>
      <c r="G18" s="710"/>
      <c r="H18" s="710"/>
      <c r="I18" s="142"/>
      <c r="J18" s="742"/>
      <c r="K18" s="710"/>
    </row>
    <row r="19" spans="1:12" ht="12">
      <c r="A19" s="289" t="s">
        <v>139</v>
      </c>
      <c r="B19" s="48"/>
      <c r="C19" s="34" t="s">
        <v>364</v>
      </c>
      <c r="D19" s="29">
        <f>SUM(D20,D22,D24,)</f>
        <v>43000</v>
      </c>
      <c r="E19" s="29">
        <f>SUM(E20,E22,E24,)</f>
        <v>43000</v>
      </c>
      <c r="F19" s="29">
        <f>SUM(F20,F22,F24,)</f>
        <v>0</v>
      </c>
      <c r="G19" s="29">
        <f>SUM(G20,G22,G24,)</f>
        <v>0</v>
      </c>
      <c r="H19" s="29">
        <f>SUM(H20,H22,H24,)</f>
        <v>0</v>
      </c>
      <c r="I19" s="29"/>
      <c r="J19" s="29"/>
      <c r="K19" s="166"/>
      <c r="L19" s="27">
        <f>SUM(E19:K19)</f>
        <v>43000</v>
      </c>
    </row>
    <row r="20" spans="1:12" ht="11.25">
      <c r="A20" s="14"/>
      <c r="B20" s="219" t="s">
        <v>176</v>
      </c>
      <c r="C20" s="35" t="s">
        <v>362</v>
      </c>
      <c r="D20" s="26">
        <v>10000</v>
      </c>
      <c r="E20" s="26">
        <v>10000</v>
      </c>
      <c r="F20" s="26"/>
      <c r="G20" s="15"/>
      <c r="H20" s="15"/>
      <c r="I20" s="15"/>
      <c r="J20" s="15"/>
      <c r="K20" s="15"/>
      <c r="L20" s="27">
        <f aca="true" t="shared" si="0" ref="L20:L86">SUM(E20:K20)</f>
        <v>10000</v>
      </c>
    </row>
    <row r="21" spans="1:12" ht="11.25">
      <c r="A21" s="14"/>
      <c r="B21" s="219"/>
      <c r="C21" s="35"/>
      <c r="D21" s="26"/>
      <c r="E21" s="26"/>
      <c r="F21" s="26"/>
      <c r="G21" s="15"/>
      <c r="H21" s="15"/>
      <c r="I21" s="15"/>
      <c r="J21" s="15"/>
      <c r="K21" s="15"/>
      <c r="L21" s="27">
        <f t="shared" si="0"/>
        <v>0</v>
      </c>
    </row>
    <row r="22" spans="1:12" ht="11.25">
      <c r="A22" s="14"/>
      <c r="B22" s="219" t="s">
        <v>248</v>
      </c>
      <c r="C22" s="35" t="s">
        <v>249</v>
      </c>
      <c r="D22" s="26">
        <v>17400</v>
      </c>
      <c r="E22" s="26">
        <v>17400</v>
      </c>
      <c r="F22" s="26"/>
      <c r="G22" s="15"/>
      <c r="H22" s="16"/>
      <c r="I22" s="15"/>
      <c r="J22" s="15"/>
      <c r="K22" s="15"/>
      <c r="L22" s="27">
        <f t="shared" si="0"/>
        <v>17400</v>
      </c>
    </row>
    <row r="23" spans="1:12" ht="11.25">
      <c r="A23" s="14"/>
      <c r="B23" s="119"/>
      <c r="C23" s="35"/>
      <c r="D23" s="27"/>
      <c r="E23" s="15"/>
      <c r="F23" s="15"/>
      <c r="G23" s="15"/>
      <c r="H23" s="15"/>
      <c r="I23" s="15"/>
      <c r="J23" s="15"/>
      <c r="K23" s="15"/>
      <c r="L23" s="27">
        <f t="shared" si="0"/>
        <v>0</v>
      </c>
    </row>
    <row r="24" spans="1:12" ht="11.25">
      <c r="A24" s="14"/>
      <c r="B24" s="219" t="s">
        <v>177</v>
      </c>
      <c r="C24" s="35" t="s">
        <v>6</v>
      </c>
      <c r="D24" s="26">
        <v>15600</v>
      </c>
      <c r="E24" s="26">
        <v>15600</v>
      </c>
      <c r="F24" s="26"/>
      <c r="G24" s="15"/>
      <c r="H24" s="15"/>
      <c r="I24" s="15"/>
      <c r="J24" s="15"/>
      <c r="K24" s="16"/>
      <c r="L24" s="27">
        <f t="shared" si="0"/>
        <v>15600</v>
      </c>
    </row>
    <row r="25" spans="1:12" ht="11.25">
      <c r="A25" s="18"/>
      <c r="B25" s="120"/>
      <c r="C25" s="121"/>
      <c r="D25" s="28"/>
      <c r="E25" s="8"/>
      <c r="F25" s="8"/>
      <c r="G25" s="8"/>
      <c r="H25" s="8"/>
      <c r="I25" s="8"/>
      <c r="J25" s="8"/>
      <c r="K25" s="8"/>
      <c r="L25" s="27">
        <f t="shared" si="0"/>
        <v>0</v>
      </c>
    </row>
    <row r="26" spans="1:12" ht="12">
      <c r="A26" s="13">
        <v>600</v>
      </c>
      <c r="B26" s="48"/>
      <c r="C26" s="34" t="s">
        <v>140</v>
      </c>
      <c r="D26" s="25">
        <f>SUM(D27)</f>
        <v>490000</v>
      </c>
      <c r="E26" s="25">
        <f aca="true" t="shared" si="1" ref="E26:K26">SUM(E27)</f>
        <v>190000</v>
      </c>
      <c r="F26" s="25">
        <f t="shared" si="1"/>
        <v>0</v>
      </c>
      <c r="G26" s="25">
        <f t="shared" si="1"/>
        <v>0</v>
      </c>
      <c r="H26" s="25">
        <f t="shared" si="1"/>
        <v>0</v>
      </c>
      <c r="I26" s="25">
        <f t="shared" si="1"/>
        <v>0</v>
      </c>
      <c r="J26" s="25">
        <f t="shared" si="1"/>
        <v>0</v>
      </c>
      <c r="K26" s="25">
        <f t="shared" si="1"/>
        <v>300000</v>
      </c>
      <c r="L26" s="27">
        <f t="shared" si="0"/>
        <v>490000</v>
      </c>
    </row>
    <row r="27" spans="1:12" ht="11.25">
      <c r="A27" s="381"/>
      <c r="B27" s="30">
        <v>60016</v>
      </c>
      <c r="C27" s="268" t="s">
        <v>33</v>
      </c>
      <c r="D27" s="349">
        <v>490000</v>
      </c>
      <c r="E27" s="349">
        <v>190000</v>
      </c>
      <c r="F27" s="349"/>
      <c r="G27" s="348"/>
      <c r="H27" s="348"/>
      <c r="I27" s="348"/>
      <c r="J27" s="348"/>
      <c r="K27" s="349">
        <v>300000</v>
      </c>
      <c r="L27" s="27">
        <f t="shared" si="0"/>
        <v>490000</v>
      </c>
    </row>
    <row r="28" spans="1:12" ht="11.25">
      <c r="A28" s="18"/>
      <c r="B28" s="30"/>
      <c r="C28" s="8"/>
      <c r="D28" s="37"/>
      <c r="E28" s="37"/>
      <c r="F28" s="37"/>
      <c r="G28" s="19"/>
      <c r="H28" s="19"/>
      <c r="I28" s="19"/>
      <c r="J28" s="19"/>
      <c r="K28" s="37"/>
      <c r="L28" s="27">
        <f t="shared" si="0"/>
        <v>0</v>
      </c>
    </row>
    <row r="29" spans="1:12" ht="12" customHeight="1" hidden="1">
      <c r="A29" s="13">
        <v>630</v>
      </c>
      <c r="B29" s="48"/>
      <c r="C29" s="34" t="s">
        <v>250</v>
      </c>
      <c r="D29" s="25"/>
      <c r="E29" s="25"/>
      <c r="F29" s="25"/>
      <c r="G29" s="25"/>
      <c r="H29" s="25"/>
      <c r="I29" s="25"/>
      <c r="J29" s="25"/>
      <c r="K29" s="166"/>
      <c r="L29" s="27">
        <f t="shared" si="0"/>
        <v>0</v>
      </c>
    </row>
    <row r="30" spans="1:12" ht="11.25" customHeight="1" hidden="1">
      <c r="A30" s="14"/>
      <c r="B30" s="30">
        <v>63095</v>
      </c>
      <c r="C30" s="35" t="s">
        <v>6</v>
      </c>
      <c r="D30" s="26"/>
      <c r="E30" s="16"/>
      <c r="F30" s="16"/>
      <c r="G30" s="17"/>
      <c r="H30" s="17"/>
      <c r="I30" s="17"/>
      <c r="J30" s="17"/>
      <c r="K30" s="16"/>
      <c r="L30" s="27">
        <f t="shared" si="0"/>
        <v>0</v>
      </c>
    </row>
    <row r="31" spans="1:12" ht="11.25" customHeight="1" hidden="1">
      <c r="A31" s="14"/>
      <c r="B31" s="30"/>
      <c r="C31" s="35"/>
      <c r="D31" s="26"/>
      <c r="E31" s="16"/>
      <c r="F31" s="16"/>
      <c r="G31" s="17"/>
      <c r="H31" s="17"/>
      <c r="I31" s="17"/>
      <c r="J31" s="17"/>
      <c r="K31" s="16"/>
      <c r="L31" s="27">
        <f t="shared" si="0"/>
        <v>0</v>
      </c>
    </row>
    <row r="32" spans="1:12" ht="11.25" customHeight="1">
      <c r="A32" s="13">
        <v>630</v>
      </c>
      <c r="B32" s="48"/>
      <c r="C32" s="34" t="s">
        <v>250</v>
      </c>
      <c r="D32" s="25">
        <v>129000</v>
      </c>
      <c r="E32" s="25">
        <f aca="true" t="shared" si="2" ref="E32:K32">SUM(E33)</f>
        <v>0</v>
      </c>
      <c r="F32" s="25">
        <f t="shared" si="2"/>
        <v>0</v>
      </c>
      <c r="G32" s="25">
        <f t="shared" si="2"/>
        <v>0</v>
      </c>
      <c r="H32" s="25">
        <f t="shared" si="2"/>
        <v>0</v>
      </c>
      <c r="I32" s="25">
        <f t="shared" si="2"/>
        <v>0</v>
      </c>
      <c r="J32" s="25">
        <f t="shared" si="2"/>
        <v>0</v>
      </c>
      <c r="K32" s="25">
        <f t="shared" si="2"/>
        <v>129000</v>
      </c>
      <c r="L32" s="27"/>
    </row>
    <row r="33" spans="1:12" ht="11.25" customHeight="1">
      <c r="A33" s="14"/>
      <c r="B33" s="30">
        <v>63095</v>
      </c>
      <c r="C33" s="35" t="s">
        <v>6</v>
      </c>
      <c r="D33" s="26">
        <v>129000</v>
      </c>
      <c r="E33" s="26"/>
      <c r="F33" s="26"/>
      <c r="G33" s="27"/>
      <c r="H33" s="27"/>
      <c r="I33" s="27"/>
      <c r="J33" s="27"/>
      <c r="K33" s="16">
        <v>129000</v>
      </c>
      <c r="L33" s="27"/>
    </row>
    <row r="34" spans="1:12" ht="11.25" customHeight="1">
      <c r="A34" s="14"/>
      <c r="B34" s="30"/>
      <c r="C34" s="35"/>
      <c r="D34" s="26"/>
      <c r="E34" s="26"/>
      <c r="F34" s="26"/>
      <c r="G34" s="27"/>
      <c r="H34" s="27"/>
      <c r="I34" s="27"/>
      <c r="J34" s="27"/>
      <c r="K34" s="16"/>
      <c r="L34" s="27"/>
    </row>
    <row r="35" spans="1:12" ht="12">
      <c r="A35" s="13">
        <v>700</v>
      </c>
      <c r="B35" s="123"/>
      <c r="C35" s="34" t="s">
        <v>12</v>
      </c>
      <c r="D35" s="25">
        <f>SUM(D36)</f>
        <v>308961</v>
      </c>
      <c r="E35" s="25">
        <f>SUM(E36)</f>
        <v>308961</v>
      </c>
      <c r="F35" s="25"/>
      <c r="G35" s="25"/>
      <c r="H35" s="25"/>
      <c r="I35" s="25"/>
      <c r="J35" s="25"/>
      <c r="K35" s="166"/>
      <c r="L35" s="27">
        <f t="shared" si="0"/>
        <v>308961</v>
      </c>
    </row>
    <row r="36" spans="1:12" ht="11.25">
      <c r="A36" s="14"/>
      <c r="B36" s="30">
        <v>70005</v>
      </c>
      <c r="C36" s="35" t="s">
        <v>7</v>
      </c>
      <c r="D36" s="26">
        <v>308961</v>
      </c>
      <c r="E36" s="26">
        <v>308961</v>
      </c>
      <c r="F36" s="26"/>
      <c r="G36" s="17"/>
      <c r="H36" s="17"/>
      <c r="I36" s="16"/>
      <c r="J36" s="17"/>
      <c r="K36" s="17"/>
      <c r="L36" s="27">
        <f t="shared" si="0"/>
        <v>308961</v>
      </c>
    </row>
    <row r="37" spans="1:12" ht="11.25">
      <c r="A37" s="14"/>
      <c r="B37" s="30"/>
      <c r="C37" s="35"/>
      <c r="D37" s="26"/>
      <c r="E37" s="26"/>
      <c r="F37" s="26"/>
      <c r="G37" s="17"/>
      <c r="H37" s="17"/>
      <c r="I37" s="16"/>
      <c r="J37" s="17"/>
      <c r="K37" s="17"/>
      <c r="L37" s="27">
        <f t="shared" si="0"/>
        <v>0</v>
      </c>
    </row>
    <row r="38" spans="1:12" ht="12">
      <c r="A38" s="13">
        <v>710</v>
      </c>
      <c r="B38" s="123"/>
      <c r="C38" s="124" t="s">
        <v>178</v>
      </c>
      <c r="D38" s="25">
        <f>SUM(D40,D42,D44,)</f>
        <v>540000</v>
      </c>
      <c r="E38" s="25">
        <f aca="true" t="shared" si="3" ref="E38:K38">SUM(E40,E42,E44,)</f>
        <v>340000</v>
      </c>
      <c r="F38" s="25">
        <f t="shared" si="3"/>
        <v>0</v>
      </c>
      <c r="G38" s="25">
        <f t="shared" si="3"/>
        <v>0</v>
      </c>
      <c r="H38" s="25">
        <f t="shared" si="3"/>
        <v>0</v>
      </c>
      <c r="I38" s="25">
        <f t="shared" si="3"/>
        <v>0</v>
      </c>
      <c r="J38" s="25">
        <f t="shared" si="3"/>
        <v>0</v>
      </c>
      <c r="K38" s="25">
        <f t="shared" si="3"/>
        <v>200000</v>
      </c>
      <c r="L38" s="27">
        <f t="shared" si="0"/>
        <v>540000</v>
      </c>
    </row>
    <row r="39" spans="1:12" ht="11.25">
      <c r="A39" s="14"/>
      <c r="B39" s="30"/>
      <c r="C39" s="35"/>
      <c r="D39" s="27"/>
      <c r="E39" s="17"/>
      <c r="F39" s="17"/>
      <c r="G39" s="17"/>
      <c r="H39" s="17"/>
      <c r="I39" s="17"/>
      <c r="J39" s="17"/>
      <c r="K39" s="17"/>
      <c r="L39" s="27">
        <f t="shared" si="0"/>
        <v>0</v>
      </c>
    </row>
    <row r="40" spans="1:12" ht="11.25">
      <c r="A40" s="14"/>
      <c r="B40" s="30">
        <v>71004</v>
      </c>
      <c r="C40" s="35" t="s">
        <v>179</v>
      </c>
      <c r="D40" s="26">
        <v>250000</v>
      </c>
      <c r="E40" s="26">
        <v>250000</v>
      </c>
      <c r="F40" s="26"/>
      <c r="G40" s="17"/>
      <c r="H40" s="17"/>
      <c r="I40" s="17"/>
      <c r="J40" s="17"/>
      <c r="K40" s="17"/>
      <c r="L40" s="27">
        <f t="shared" si="0"/>
        <v>250000</v>
      </c>
    </row>
    <row r="41" spans="1:12" ht="11.25">
      <c r="A41" s="14"/>
      <c r="B41" s="30"/>
      <c r="C41" s="35"/>
      <c r="D41" s="27"/>
      <c r="E41" s="17"/>
      <c r="F41" s="17"/>
      <c r="G41" s="17"/>
      <c r="H41" s="17"/>
      <c r="I41" s="17"/>
      <c r="J41" s="17"/>
      <c r="K41" s="17"/>
      <c r="L41" s="27">
        <f t="shared" si="0"/>
        <v>0</v>
      </c>
    </row>
    <row r="42" spans="1:12" ht="11.25">
      <c r="A42" s="14"/>
      <c r="B42" s="30">
        <v>71014</v>
      </c>
      <c r="C42" s="35" t="s">
        <v>13</v>
      </c>
      <c r="D42" s="26">
        <v>20000</v>
      </c>
      <c r="E42" s="26">
        <v>20000</v>
      </c>
      <c r="F42" s="26"/>
      <c r="G42" s="17"/>
      <c r="H42" s="17"/>
      <c r="I42" s="17"/>
      <c r="J42" s="17"/>
      <c r="K42" s="17"/>
      <c r="L42" s="27">
        <f t="shared" si="0"/>
        <v>20000</v>
      </c>
    </row>
    <row r="43" spans="1:12" ht="11.25">
      <c r="A43" s="14"/>
      <c r="B43" s="30"/>
      <c r="C43" s="35"/>
      <c r="D43" s="26"/>
      <c r="E43" s="26"/>
      <c r="F43" s="26"/>
      <c r="G43" s="17"/>
      <c r="H43" s="17"/>
      <c r="I43" s="17"/>
      <c r="J43" s="17"/>
      <c r="K43" s="17"/>
      <c r="L43" s="27">
        <f t="shared" si="0"/>
        <v>0</v>
      </c>
    </row>
    <row r="44" spans="1:12" ht="11.25">
      <c r="A44" s="14"/>
      <c r="B44" s="30">
        <v>71035</v>
      </c>
      <c r="C44" s="35" t="s">
        <v>232</v>
      </c>
      <c r="D44" s="26">
        <v>270000</v>
      </c>
      <c r="E44" s="26">
        <v>70000</v>
      </c>
      <c r="F44" s="26"/>
      <c r="G44" s="17"/>
      <c r="H44" s="17"/>
      <c r="I44" s="17"/>
      <c r="J44" s="17"/>
      <c r="K44" s="16">
        <v>200000</v>
      </c>
      <c r="L44" s="27">
        <f t="shared" si="0"/>
        <v>270000</v>
      </c>
    </row>
    <row r="45" spans="1:12" ht="11.25">
      <c r="A45" s="18"/>
      <c r="B45" s="58"/>
      <c r="C45" s="36"/>
      <c r="D45" s="222"/>
      <c r="E45" s="222"/>
      <c r="F45" s="222"/>
      <c r="G45" s="19"/>
      <c r="H45" s="19"/>
      <c r="I45" s="19"/>
      <c r="J45" s="19"/>
      <c r="K45" s="19"/>
      <c r="L45" s="27">
        <f t="shared" si="0"/>
        <v>0</v>
      </c>
    </row>
    <row r="46" spans="1:12" ht="12">
      <c r="A46" s="13">
        <v>750</v>
      </c>
      <c r="B46" s="123"/>
      <c r="C46" s="34" t="s">
        <v>141</v>
      </c>
      <c r="D46" s="25">
        <f>SUM(D48,D50,D52,D56,)</f>
        <v>4303600</v>
      </c>
      <c r="E46" s="25">
        <f aca="true" t="shared" si="4" ref="E46:K46">SUM(E48,E50,E52,E56,)</f>
        <v>1238600</v>
      </c>
      <c r="F46" s="25">
        <f t="shared" si="4"/>
        <v>0</v>
      </c>
      <c r="G46" s="25">
        <f t="shared" si="4"/>
        <v>2985000</v>
      </c>
      <c r="H46" s="25">
        <f t="shared" si="4"/>
        <v>0</v>
      </c>
      <c r="I46" s="25">
        <f t="shared" si="4"/>
        <v>0</v>
      </c>
      <c r="J46" s="25">
        <f t="shared" si="4"/>
        <v>0</v>
      </c>
      <c r="K46" s="166">
        <f t="shared" si="4"/>
        <v>80000</v>
      </c>
      <c r="L46" s="27">
        <f t="shared" si="0"/>
        <v>4303600</v>
      </c>
    </row>
    <row r="47" spans="1:12" ht="11.25">
      <c r="A47" s="14"/>
      <c r="B47" s="347"/>
      <c r="C47" s="35"/>
      <c r="D47" s="349"/>
      <c r="E47" s="349"/>
      <c r="F47" s="349"/>
      <c r="G47" s="348"/>
      <c r="H47" s="348"/>
      <c r="I47" s="348"/>
      <c r="J47" s="348"/>
      <c r="K47" s="348"/>
      <c r="L47" s="27">
        <f t="shared" si="0"/>
        <v>0</v>
      </c>
    </row>
    <row r="48" spans="1:12" ht="11.25">
      <c r="A48" s="15"/>
      <c r="B48" s="30">
        <v>75011</v>
      </c>
      <c r="C48" s="3" t="s">
        <v>11</v>
      </c>
      <c r="D48" s="16">
        <v>285000</v>
      </c>
      <c r="E48" s="16">
        <v>32000</v>
      </c>
      <c r="F48" s="16"/>
      <c r="G48" s="16">
        <v>253000</v>
      </c>
      <c r="H48" s="17"/>
      <c r="I48" s="17"/>
      <c r="J48" s="17"/>
      <c r="K48" s="16"/>
      <c r="L48" s="27">
        <f t="shared" si="0"/>
        <v>285000</v>
      </c>
    </row>
    <row r="49" spans="1:12" ht="11.25">
      <c r="A49" s="8"/>
      <c r="B49" s="58"/>
      <c r="C49" s="117"/>
      <c r="D49" s="37"/>
      <c r="E49" s="19"/>
      <c r="F49" s="19"/>
      <c r="G49" s="19"/>
      <c r="H49" s="19"/>
      <c r="I49" s="19"/>
      <c r="J49" s="19"/>
      <c r="K49" s="19"/>
      <c r="L49" s="27">
        <f t="shared" si="0"/>
        <v>0</v>
      </c>
    </row>
    <row r="50" spans="1:12" ht="11.25">
      <c r="A50" s="381"/>
      <c r="B50" s="347">
        <v>75022</v>
      </c>
      <c r="C50" s="534" t="s">
        <v>251</v>
      </c>
      <c r="D50" s="349">
        <v>214000</v>
      </c>
      <c r="E50" s="349">
        <v>214000</v>
      </c>
      <c r="F50" s="349"/>
      <c r="G50" s="348"/>
      <c r="H50" s="348"/>
      <c r="I50" s="348"/>
      <c r="J50" s="348"/>
      <c r="K50" s="349"/>
      <c r="L50" s="27">
        <f t="shared" si="0"/>
        <v>214000</v>
      </c>
    </row>
    <row r="51" spans="1:12" ht="11.25">
      <c r="A51" s="14"/>
      <c r="B51" s="30"/>
      <c r="C51" s="35"/>
      <c r="D51" s="16"/>
      <c r="E51" s="17"/>
      <c r="F51" s="17"/>
      <c r="G51" s="17"/>
      <c r="H51" s="17"/>
      <c r="I51" s="17"/>
      <c r="J51" s="17"/>
      <c r="K51" s="17"/>
      <c r="L51" s="27">
        <f t="shared" si="0"/>
        <v>0</v>
      </c>
    </row>
    <row r="52" spans="1:12" ht="11.25">
      <c r="A52" s="14"/>
      <c r="B52" s="30">
        <v>75023</v>
      </c>
      <c r="C52" s="35" t="s">
        <v>252</v>
      </c>
      <c r="D52" s="16">
        <v>3640000</v>
      </c>
      <c r="E52" s="16">
        <v>828000</v>
      </c>
      <c r="F52" s="16"/>
      <c r="G52" s="16">
        <v>2732000</v>
      </c>
      <c r="H52" s="17"/>
      <c r="I52" s="17"/>
      <c r="J52" s="17"/>
      <c r="K52" s="16">
        <v>80000</v>
      </c>
      <c r="L52" s="27">
        <f t="shared" si="0"/>
        <v>3640000</v>
      </c>
    </row>
    <row r="53" spans="1:12" ht="11.25">
      <c r="A53" s="14"/>
      <c r="B53" s="30"/>
      <c r="C53" s="35"/>
      <c r="D53" s="16"/>
      <c r="E53" s="16"/>
      <c r="F53" s="16"/>
      <c r="G53" s="16"/>
      <c r="H53" s="17"/>
      <c r="I53" s="17"/>
      <c r="J53" s="17"/>
      <c r="K53" s="16"/>
      <c r="L53" s="27">
        <f t="shared" si="0"/>
        <v>0</v>
      </c>
    </row>
    <row r="54" spans="1:12" ht="11.25" customHeight="1" hidden="1">
      <c r="A54" s="14"/>
      <c r="B54" s="30"/>
      <c r="C54" s="35"/>
      <c r="D54" s="17"/>
      <c r="E54" s="17"/>
      <c r="F54" s="17"/>
      <c r="G54" s="17"/>
      <c r="H54" s="17"/>
      <c r="I54" s="17"/>
      <c r="J54" s="17"/>
      <c r="K54" s="17"/>
      <c r="L54" s="27">
        <f t="shared" si="0"/>
        <v>0</v>
      </c>
    </row>
    <row r="55" spans="1:12" ht="11.25" customHeight="1" hidden="1">
      <c r="A55" s="14"/>
      <c r="B55" s="30">
        <v>75056</v>
      </c>
      <c r="C55" s="35" t="s">
        <v>125</v>
      </c>
      <c r="D55" s="16"/>
      <c r="E55" s="16"/>
      <c r="F55" s="16"/>
      <c r="G55" s="16"/>
      <c r="H55" s="17"/>
      <c r="I55" s="17"/>
      <c r="J55" s="17"/>
      <c r="K55" s="17"/>
      <c r="L55" s="27">
        <f t="shared" si="0"/>
        <v>0</v>
      </c>
    </row>
    <row r="56" spans="1:12" ht="11.25">
      <c r="A56" s="14"/>
      <c r="B56" s="30">
        <v>75095</v>
      </c>
      <c r="C56" s="35" t="s">
        <v>6</v>
      </c>
      <c r="D56" s="16">
        <v>164600</v>
      </c>
      <c r="E56" s="16">
        <v>164600</v>
      </c>
      <c r="F56" s="16"/>
      <c r="G56" s="16"/>
      <c r="H56" s="17"/>
      <c r="I56" s="17"/>
      <c r="J56" s="17"/>
      <c r="K56" s="17"/>
      <c r="L56" s="27">
        <f t="shared" si="0"/>
        <v>164600</v>
      </c>
    </row>
    <row r="57" spans="1:12" ht="11.25">
      <c r="A57" s="18"/>
      <c r="B57" s="58"/>
      <c r="C57" s="36"/>
      <c r="D57" s="37"/>
      <c r="E57" s="37"/>
      <c r="F57" s="37"/>
      <c r="G57" s="19"/>
      <c r="H57" s="19"/>
      <c r="I57" s="19"/>
      <c r="J57" s="19"/>
      <c r="K57" s="19"/>
      <c r="L57" s="27">
        <f t="shared" si="0"/>
        <v>0</v>
      </c>
    </row>
    <row r="58" spans="1:12" ht="12">
      <c r="A58" s="13">
        <v>751</v>
      </c>
      <c r="B58" s="123"/>
      <c r="C58" s="34" t="s">
        <v>153</v>
      </c>
      <c r="D58" s="20">
        <f>SUM(D61)</f>
        <v>3610</v>
      </c>
      <c r="E58" s="20">
        <f aca="true" t="shared" si="5" ref="E58:K58">SUM(E61)</f>
        <v>3610</v>
      </c>
      <c r="F58" s="20">
        <f t="shared" si="5"/>
        <v>0</v>
      </c>
      <c r="G58" s="20">
        <f t="shared" si="5"/>
        <v>0</v>
      </c>
      <c r="H58" s="20">
        <f t="shared" si="5"/>
        <v>0</v>
      </c>
      <c r="I58" s="20">
        <f t="shared" si="5"/>
        <v>0</v>
      </c>
      <c r="J58" s="20">
        <f t="shared" si="5"/>
        <v>0</v>
      </c>
      <c r="K58" s="20">
        <f t="shared" si="5"/>
        <v>0</v>
      </c>
      <c r="L58" s="27">
        <f t="shared" si="0"/>
        <v>3610</v>
      </c>
    </row>
    <row r="59" spans="1:12" ht="12">
      <c r="A59" s="21"/>
      <c r="B59" s="125"/>
      <c r="C59" s="38" t="s">
        <v>223</v>
      </c>
      <c r="D59" s="20"/>
      <c r="E59" s="20"/>
      <c r="F59" s="20"/>
      <c r="G59" s="20"/>
      <c r="H59" s="20"/>
      <c r="I59" s="20"/>
      <c r="J59" s="20"/>
      <c r="K59" s="20"/>
      <c r="L59" s="27">
        <f t="shared" si="0"/>
        <v>0</v>
      </c>
    </row>
    <row r="60" spans="1:12" ht="12">
      <c r="A60" s="21"/>
      <c r="B60" s="125"/>
      <c r="C60" s="38" t="s">
        <v>154</v>
      </c>
      <c r="D60" s="20"/>
      <c r="E60" s="20"/>
      <c r="F60" s="20"/>
      <c r="G60" s="126"/>
      <c r="H60" s="126"/>
      <c r="I60" s="126"/>
      <c r="J60" s="126"/>
      <c r="K60" s="126"/>
      <c r="L60" s="27">
        <f t="shared" si="0"/>
        <v>0</v>
      </c>
    </row>
    <row r="61" spans="1:12" ht="11.25">
      <c r="A61" s="14"/>
      <c r="B61" s="30">
        <v>75101</v>
      </c>
      <c r="C61" s="35" t="s">
        <v>153</v>
      </c>
      <c r="D61" s="16">
        <v>3610</v>
      </c>
      <c r="E61" s="16">
        <v>3610</v>
      </c>
      <c r="F61" s="16"/>
      <c r="G61" s="17"/>
      <c r="H61" s="17"/>
      <c r="I61" s="17"/>
      <c r="J61" s="17"/>
      <c r="K61" s="17"/>
      <c r="L61" s="27">
        <f t="shared" si="0"/>
        <v>3610</v>
      </c>
    </row>
    <row r="62" spans="1:12" ht="11.25">
      <c r="A62" s="14"/>
      <c r="B62" s="30"/>
      <c r="C62" s="39" t="s">
        <v>224</v>
      </c>
      <c r="D62" s="16"/>
      <c r="E62" s="17"/>
      <c r="F62" s="17"/>
      <c r="G62" s="17"/>
      <c r="H62" s="17"/>
      <c r="I62" s="17"/>
      <c r="J62" s="17"/>
      <c r="K62" s="17"/>
      <c r="L62" s="27">
        <f t="shared" si="0"/>
        <v>0</v>
      </c>
    </row>
    <row r="63" spans="1:12" ht="11.25">
      <c r="A63" s="14"/>
      <c r="B63" s="30"/>
      <c r="C63" s="39"/>
      <c r="D63" s="26"/>
      <c r="E63" s="17"/>
      <c r="F63" s="17"/>
      <c r="G63" s="17"/>
      <c r="H63" s="17"/>
      <c r="I63" s="17"/>
      <c r="J63" s="17"/>
      <c r="K63" s="17"/>
      <c r="L63" s="27">
        <f t="shared" si="0"/>
        <v>0</v>
      </c>
    </row>
    <row r="64" spans="1:12" ht="12">
      <c r="A64" s="13">
        <v>754</v>
      </c>
      <c r="B64" s="123"/>
      <c r="C64" s="34" t="s">
        <v>180</v>
      </c>
      <c r="D64" s="25">
        <f>SUM(D67,D69,D71,D73,D75,)</f>
        <v>502500</v>
      </c>
      <c r="E64" s="25">
        <f aca="true" t="shared" si="6" ref="E64:K64">SUM(E67,E69,E71,E73,E75,)</f>
        <v>146500</v>
      </c>
      <c r="F64" s="25">
        <f t="shared" si="6"/>
        <v>0</v>
      </c>
      <c r="G64" s="25">
        <f t="shared" si="6"/>
        <v>298500</v>
      </c>
      <c r="H64" s="25">
        <f t="shared" si="6"/>
        <v>7500</v>
      </c>
      <c r="I64" s="25">
        <f t="shared" si="6"/>
        <v>0</v>
      </c>
      <c r="J64" s="25">
        <f t="shared" si="6"/>
        <v>0</v>
      </c>
      <c r="K64" s="25">
        <f t="shared" si="6"/>
        <v>50000</v>
      </c>
      <c r="L64" s="27">
        <f t="shared" si="0"/>
        <v>502500</v>
      </c>
    </row>
    <row r="65" spans="1:12" ht="12">
      <c r="A65" s="21"/>
      <c r="B65" s="125"/>
      <c r="C65" s="38" t="s">
        <v>157</v>
      </c>
      <c r="D65" s="29"/>
      <c r="E65" s="29"/>
      <c r="F65" s="29"/>
      <c r="G65" s="29"/>
      <c r="H65" s="29"/>
      <c r="I65" s="126"/>
      <c r="J65" s="29"/>
      <c r="K65" s="20"/>
      <c r="L65" s="27">
        <f t="shared" si="0"/>
        <v>0</v>
      </c>
    </row>
    <row r="66" spans="1:12" ht="11.25">
      <c r="A66" s="14"/>
      <c r="B66" s="30"/>
      <c r="C66" s="39"/>
      <c r="D66" s="26"/>
      <c r="E66" s="17"/>
      <c r="F66" s="17"/>
      <c r="G66" s="17"/>
      <c r="H66" s="17"/>
      <c r="I66" s="17"/>
      <c r="J66" s="17"/>
      <c r="K66" s="17"/>
      <c r="L66" s="27">
        <f t="shared" si="0"/>
        <v>0</v>
      </c>
    </row>
    <row r="67" spans="1:12" ht="11.25">
      <c r="A67" s="14"/>
      <c r="B67" s="30">
        <v>75412</v>
      </c>
      <c r="C67" s="39" t="s">
        <v>406</v>
      </c>
      <c r="D67" s="26">
        <v>192000</v>
      </c>
      <c r="E67" s="16">
        <v>93500</v>
      </c>
      <c r="F67" s="16"/>
      <c r="G67" s="16">
        <v>48500</v>
      </c>
      <c r="H67" s="17"/>
      <c r="I67" s="17"/>
      <c r="J67" s="17"/>
      <c r="K67" s="16">
        <v>50000</v>
      </c>
      <c r="L67" s="27">
        <f t="shared" si="0"/>
        <v>192000</v>
      </c>
    </row>
    <row r="68" spans="1:12" ht="11.25">
      <c r="A68" s="14"/>
      <c r="B68" s="30"/>
      <c r="C68" s="39"/>
      <c r="D68" s="26"/>
      <c r="E68" s="17"/>
      <c r="F68" s="17"/>
      <c r="G68" s="17"/>
      <c r="H68" s="17"/>
      <c r="I68" s="17"/>
      <c r="J68" s="17"/>
      <c r="K68" s="17"/>
      <c r="L68" s="27">
        <f t="shared" si="0"/>
        <v>0</v>
      </c>
    </row>
    <row r="69" spans="1:12" ht="11.25">
      <c r="A69" s="14"/>
      <c r="B69" s="30">
        <v>75414</v>
      </c>
      <c r="C69" s="39" t="s">
        <v>428</v>
      </c>
      <c r="D69" s="26">
        <v>3000</v>
      </c>
      <c r="E69" s="16">
        <v>3000</v>
      </c>
      <c r="F69" s="17"/>
      <c r="G69" s="17"/>
      <c r="H69" s="17"/>
      <c r="I69" s="17"/>
      <c r="J69" s="17"/>
      <c r="K69" s="17"/>
      <c r="L69" s="27"/>
    </row>
    <row r="70" spans="1:12" ht="11.25">
      <c r="A70" s="14"/>
      <c r="B70" s="30"/>
      <c r="C70" s="39"/>
      <c r="D70" s="26"/>
      <c r="E70" s="17"/>
      <c r="F70" s="17"/>
      <c r="G70" s="17"/>
      <c r="H70" s="17"/>
      <c r="I70" s="17"/>
      <c r="J70" s="17"/>
      <c r="K70" s="17"/>
      <c r="L70" s="27"/>
    </row>
    <row r="71" spans="1:12" ht="11.25">
      <c r="A71" s="14"/>
      <c r="B71" s="30">
        <v>75415</v>
      </c>
      <c r="C71" s="39" t="s">
        <v>357</v>
      </c>
      <c r="D71" s="26">
        <v>7500</v>
      </c>
      <c r="E71" s="16"/>
      <c r="F71" s="17"/>
      <c r="G71" s="17"/>
      <c r="H71" s="16">
        <v>7500</v>
      </c>
      <c r="I71" s="17"/>
      <c r="J71" s="17"/>
      <c r="K71" s="17"/>
      <c r="L71" s="27"/>
    </row>
    <row r="72" spans="1:12" ht="11.25">
      <c r="A72" s="14"/>
      <c r="B72" s="30"/>
      <c r="C72" s="39"/>
      <c r="D72" s="26"/>
      <c r="E72" s="17"/>
      <c r="F72" s="17"/>
      <c r="G72" s="17"/>
      <c r="H72" s="17"/>
      <c r="I72" s="17"/>
      <c r="J72" s="17"/>
      <c r="K72" s="17"/>
      <c r="L72" s="27"/>
    </row>
    <row r="73" spans="1:12" ht="11.25">
      <c r="A73" s="14"/>
      <c r="B73" s="30">
        <v>75416</v>
      </c>
      <c r="C73" s="39" t="s">
        <v>181</v>
      </c>
      <c r="D73" s="26">
        <v>285000</v>
      </c>
      <c r="E73" s="16">
        <v>35000</v>
      </c>
      <c r="F73" s="16"/>
      <c r="G73" s="16">
        <v>250000</v>
      </c>
      <c r="H73" s="17"/>
      <c r="I73" s="17"/>
      <c r="J73" s="17"/>
      <c r="K73" s="16"/>
      <c r="L73" s="27">
        <f t="shared" si="0"/>
        <v>285000</v>
      </c>
    </row>
    <row r="74" spans="1:12" ht="11.25">
      <c r="A74" s="14"/>
      <c r="B74" s="30"/>
      <c r="C74" s="39"/>
      <c r="D74" s="26"/>
      <c r="E74" s="17"/>
      <c r="F74" s="17"/>
      <c r="G74" s="17"/>
      <c r="H74" s="17"/>
      <c r="I74" s="17"/>
      <c r="J74" s="17"/>
      <c r="K74" s="17"/>
      <c r="L74" s="27">
        <f t="shared" si="0"/>
        <v>0</v>
      </c>
    </row>
    <row r="75" spans="1:12" ht="11.25">
      <c r="A75" s="14"/>
      <c r="B75" s="30">
        <v>75495</v>
      </c>
      <c r="C75" s="39" t="s">
        <v>6</v>
      </c>
      <c r="D75" s="26">
        <v>15000</v>
      </c>
      <c r="E75" s="16">
        <v>15000</v>
      </c>
      <c r="F75" s="16"/>
      <c r="G75" s="17"/>
      <c r="H75" s="17"/>
      <c r="I75" s="17"/>
      <c r="J75" s="17"/>
      <c r="K75" s="17"/>
      <c r="L75" s="27">
        <f t="shared" si="0"/>
        <v>15000</v>
      </c>
    </row>
    <row r="76" spans="1:12" ht="11.25">
      <c r="A76" s="14"/>
      <c r="B76" s="30"/>
      <c r="C76" s="39"/>
      <c r="D76" s="26"/>
      <c r="E76" s="17"/>
      <c r="F76" s="17"/>
      <c r="G76" s="17"/>
      <c r="H76" s="17"/>
      <c r="I76" s="17"/>
      <c r="J76" s="17"/>
      <c r="K76" s="17"/>
      <c r="L76" s="27">
        <f t="shared" si="0"/>
        <v>0</v>
      </c>
    </row>
    <row r="77" spans="1:12" ht="54.75" customHeight="1">
      <c r="A77" s="424">
        <v>756</v>
      </c>
      <c r="B77" s="425"/>
      <c r="C77" s="426" t="s">
        <v>429</v>
      </c>
      <c r="D77" s="427">
        <f>SUM(D79)</f>
        <v>30000</v>
      </c>
      <c r="E77" s="427">
        <f>SUM(E79)</f>
        <v>30000</v>
      </c>
      <c r="F77" s="427"/>
      <c r="G77" s="427"/>
      <c r="H77" s="427"/>
      <c r="I77" s="427"/>
      <c r="J77" s="427"/>
      <c r="K77" s="428"/>
      <c r="L77" s="27"/>
    </row>
    <row r="78" spans="1:12" ht="11.25">
      <c r="A78" s="14"/>
      <c r="B78" s="30"/>
      <c r="C78" s="39"/>
      <c r="D78" s="26"/>
      <c r="E78" s="27"/>
      <c r="F78" s="27"/>
      <c r="G78" s="27"/>
      <c r="H78" s="27"/>
      <c r="I78" s="27"/>
      <c r="J78" s="27"/>
      <c r="K78" s="17"/>
      <c r="L78" s="27"/>
    </row>
    <row r="79" spans="1:12" ht="22.5">
      <c r="A79" s="14"/>
      <c r="B79" s="429">
        <v>75647</v>
      </c>
      <c r="C79" s="430" t="s">
        <v>407</v>
      </c>
      <c r="D79" s="431">
        <v>30000</v>
      </c>
      <c r="E79" s="431">
        <v>30000</v>
      </c>
      <c r="F79" s="432"/>
      <c r="G79" s="432"/>
      <c r="H79" s="432"/>
      <c r="I79" s="432"/>
      <c r="J79" s="432"/>
      <c r="K79" s="433"/>
      <c r="L79" s="27"/>
    </row>
    <row r="80" spans="1:12" ht="11.25">
      <c r="A80" s="14"/>
      <c r="B80" s="30"/>
      <c r="C80" s="39"/>
      <c r="D80" s="26"/>
      <c r="E80" s="27"/>
      <c r="F80" s="27"/>
      <c r="G80" s="27"/>
      <c r="H80" s="27"/>
      <c r="I80" s="27"/>
      <c r="J80" s="27"/>
      <c r="K80" s="17"/>
      <c r="L80" s="27"/>
    </row>
    <row r="81" spans="1:12" ht="12">
      <c r="A81" s="13">
        <v>757</v>
      </c>
      <c r="B81" s="123"/>
      <c r="C81" s="34" t="s">
        <v>182</v>
      </c>
      <c r="D81" s="25">
        <f>SUM(D82)</f>
        <v>750000</v>
      </c>
      <c r="E81" s="25">
        <f aca="true" t="shared" si="7" ref="E81:K81">SUM(E82)</f>
        <v>0</v>
      </c>
      <c r="F81" s="25">
        <f t="shared" si="7"/>
        <v>0</v>
      </c>
      <c r="G81" s="25">
        <f t="shared" si="7"/>
        <v>0</v>
      </c>
      <c r="H81" s="25">
        <f t="shared" si="7"/>
        <v>0</v>
      </c>
      <c r="I81" s="25">
        <f t="shared" si="7"/>
        <v>750000</v>
      </c>
      <c r="J81" s="25">
        <f t="shared" si="7"/>
        <v>0</v>
      </c>
      <c r="K81" s="25">
        <f t="shared" si="7"/>
        <v>0</v>
      </c>
      <c r="L81" s="27">
        <f t="shared" si="0"/>
        <v>750000</v>
      </c>
    </row>
    <row r="82" spans="1:12" ht="11.25">
      <c r="A82" s="14"/>
      <c r="B82" s="30">
        <v>75702</v>
      </c>
      <c r="C82" s="35" t="s">
        <v>258</v>
      </c>
      <c r="D82" s="26">
        <v>750000</v>
      </c>
      <c r="E82" s="16"/>
      <c r="F82" s="16"/>
      <c r="G82" s="17"/>
      <c r="H82" s="17"/>
      <c r="I82" s="26">
        <v>750000</v>
      </c>
      <c r="J82" s="17"/>
      <c r="K82" s="17"/>
      <c r="L82" s="27">
        <f t="shared" si="0"/>
        <v>750000</v>
      </c>
    </row>
    <row r="83" spans="1:12" ht="11.25">
      <c r="A83" s="14"/>
      <c r="B83" s="30"/>
      <c r="C83" s="35" t="s">
        <v>259</v>
      </c>
      <c r="D83" s="26"/>
      <c r="E83" s="17"/>
      <c r="F83" s="17"/>
      <c r="G83" s="17"/>
      <c r="H83" s="17"/>
      <c r="I83" s="17"/>
      <c r="J83" s="17"/>
      <c r="K83" s="17"/>
      <c r="L83" s="27">
        <f t="shared" si="0"/>
        <v>0</v>
      </c>
    </row>
    <row r="84" spans="1:12" ht="11.25">
      <c r="A84" s="14"/>
      <c r="B84" s="30"/>
      <c r="C84" s="35"/>
      <c r="D84" s="26"/>
      <c r="E84" s="17"/>
      <c r="F84" s="17"/>
      <c r="G84" s="17"/>
      <c r="H84" s="17"/>
      <c r="I84" s="17"/>
      <c r="J84" s="17"/>
      <c r="K84" s="17"/>
      <c r="L84" s="27">
        <f t="shared" si="0"/>
        <v>0</v>
      </c>
    </row>
    <row r="85" spans="1:12" ht="12">
      <c r="A85" s="13">
        <v>758</v>
      </c>
      <c r="B85" s="123"/>
      <c r="C85" s="34" t="s">
        <v>4</v>
      </c>
      <c r="D85" s="25">
        <f>SUM(D86)</f>
        <v>20000</v>
      </c>
      <c r="E85" s="25">
        <f aca="true" t="shared" si="8" ref="E85:K85">SUM(E86)</f>
        <v>0</v>
      </c>
      <c r="F85" s="25">
        <f t="shared" si="8"/>
        <v>0</v>
      </c>
      <c r="G85" s="25">
        <f t="shared" si="8"/>
        <v>0</v>
      </c>
      <c r="H85" s="25">
        <f t="shared" si="8"/>
        <v>0</v>
      </c>
      <c r="I85" s="25">
        <f t="shared" si="8"/>
        <v>0</v>
      </c>
      <c r="J85" s="25">
        <f t="shared" si="8"/>
        <v>20000</v>
      </c>
      <c r="K85" s="25">
        <f t="shared" si="8"/>
        <v>0</v>
      </c>
      <c r="L85" s="27">
        <f t="shared" si="0"/>
        <v>20000</v>
      </c>
    </row>
    <row r="86" spans="1:12" ht="11.25">
      <c r="A86" s="14"/>
      <c r="B86" s="30">
        <v>75818</v>
      </c>
      <c r="C86" s="35" t="s">
        <v>35</v>
      </c>
      <c r="D86" s="26">
        <v>20000</v>
      </c>
      <c r="E86" s="17"/>
      <c r="F86" s="17"/>
      <c r="G86" s="17"/>
      <c r="H86" s="17"/>
      <c r="I86" s="17"/>
      <c r="J86" s="16">
        <v>20000</v>
      </c>
      <c r="K86" s="17"/>
      <c r="L86" s="27">
        <f t="shared" si="0"/>
        <v>20000</v>
      </c>
    </row>
    <row r="87" spans="1:12" ht="11.25">
      <c r="A87" s="14"/>
      <c r="B87" s="30"/>
      <c r="C87" s="35"/>
      <c r="D87" s="26"/>
      <c r="E87" s="17"/>
      <c r="F87" s="17"/>
      <c r="G87" s="17"/>
      <c r="H87" s="17"/>
      <c r="I87" s="17"/>
      <c r="J87" s="17"/>
      <c r="K87" s="17"/>
      <c r="L87" s="27">
        <f aca="true" t="shared" si="9" ref="L87:L146">SUM(E87:K87)</f>
        <v>0</v>
      </c>
    </row>
    <row r="88" spans="1:12" ht="12">
      <c r="A88" s="13">
        <v>801</v>
      </c>
      <c r="B88" s="123"/>
      <c r="C88" s="34" t="s">
        <v>1</v>
      </c>
      <c r="D88" s="25">
        <f>SUM(D90,D92,D94,D96,D98,D100,D102,)</f>
        <v>13644000</v>
      </c>
      <c r="E88" s="25">
        <f aca="true" t="shared" si="10" ref="E88:K88">SUM(E90,E92,E94,E96,E98,E100,E102,)</f>
        <v>2807880</v>
      </c>
      <c r="F88" s="25">
        <f t="shared" si="10"/>
        <v>11000</v>
      </c>
      <c r="G88" s="25">
        <f t="shared" si="10"/>
        <v>10760120</v>
      </c>
      <c r="H88" s="25">
        <f t="shared" si="10"/>
        <v>0</v>
      </c>
      <c r="I88" s="25">
        <f t="shared" si="10"/>
        <v>0</v>
      </c>
      <c r="J88" s="25">
        <f t="shared" si="10"/>
        <v>0</v>
      </c>
      <c r="K88" s="25">
        <f t="shared" si="10"/>
        <v>65000</v>
      </c>
      <c r="L88" s="27">
        <f t="shared" si="9"/>
        <v>13644000</v>
      </c>
    </row>
    <row r="89" spans="1:12" ht="12">
      <c r="A89" s="88"/>
      <c r="B89" s="535"/>
      <c r="C89" s="536"/>
      <c r="D89" s="537"/>
      <c r="E89" s="538"/>
      <c r="F89" s="538"/>
      <c r="G89" s="538"/>
      <c r="H89" s="538"/>
      <c r="I89" s="538"/>
      <c r="J89" s="538"/>
      <c r="K89" s="538"/>
      <c r="L89" s="27">
        <f t="shared" si="9"/>
        <v>0</v>
      </c>
    </row>
    <row r="90" spans="1:12" ht="11.25">
      <c r="A90" s="14"/>
      <c r="B90" s="30">
        <v>80101</v>
      </c>
      <c r="C90" s="35" t="s">
        <v>8</v>
      </c>
      <c r="D90" s="26">
        <v>6772200</v>
      </c>
      <c r="E90" s="26">
        <v>1146200</v>
      </c>
      <c r="F90" s="26">
        <v>6000</v>
      </c>
      <c r="G90" s="26">
        <v>5555000</v>
      </c>
      <c r="H90" s="16"/>
      <c r="I90" s="17"/>
      <c r="J90" s="16"/>
      <c r="K90" s="16">
        <v>65000</v>
      </c>
      <c r="L90" s="27">
        <f t="shared" si="9"/>
        <v>6772200</v>
      </c>
    </row>
    <row r="91" spans="1:12" ht="11.25">
      <c r="A91" s="22"/>
      <c r="B91" s="33"/>
      <c r="C91" s="15"/>
      <c r="D91" s="26"/>
      <c r="E91" s="26"/>
      <c r="F91" s="26"/>
      <c r="G91" s="26"/>
      <c r="H91" s="17"/>
      <c r="I91" s="17"/>
      <c r="J91" s="17"/>
      <c r="K91" s="16"/>
      <c r="L91" s="27">
        <f t="shared" si="9"/>
        <v>0</v>
      </c>
    </row>
    <row r="92" spans="1:12" ht="11.25">
      <c r="A92" s="22"/>
      <c r="B92" s="33">
        <v>80104</v>
      </c>
      <c r="C92" s="15" t="s">
        <v>408</v>
      </c>
      <c r="D92" s="26">
        <v>2132800</v>
      </c>
      <c r="E92" s="26">
        <v>164780</v>
      </c>
      <c r="F92" s="26">
        <v>1800</v>
      </c>
      <c r="G92" s="26">
        <v>1966220</v>
      </c>
      <c r="H92" s="17"/>
      <c r="I92" s="17"/>
      <c r="J92" s="16"/>
      <c r="K92" s="16"/>
      <c r="L92" s="27">
        <f t="shared" si="9"/>
        <v>2132800</v>
      </c>
    </row>
    <row r="93" spans="1:12" ht="11.25">
      <c r="A93" s="22"/>
      <c r="B93" s="33"/>
      <c r="C93" s="12"/>
      <c r="D93" s="26"/>
      <c r="E93" s="17"/>
      <c r="F93" s="17"/>
      <c r="G93" s="17"/>
      <c r="H93" s="17"/>
      <c r="I93" s="17"/>
      <c r="J93" s="17"/>
      <c r="K93" s="17"/>
      <c r="L93" s="27">
        <f t="shared" si="9"/>
        <v>0</v>
      </c>
    </row>
    <row r="94" spans="1:12" ht="11.25">
      <c r="A94" s="18"/>
      <c r="B94" s="58">
        <v>80110</v>
      </c>
      <c r="C94" s="36" t="s">
        <v>36</v>
      </c>
      <c r="D94" s="222">
        <v>3370000</v>
      </c>
      <c r="E94" s="222">
        <v>543400</v>
      </c>
      <c r="F94" s="222">
        <v>3200</v>
      </c>
      <c r="G94" s="222">
        <v>2823400</v>
      </c>
      <c r="H94" s="19"/>
      <c r="I94" s="19"/>
      <c r="J94" s="37"/>
      <c r="K94" s="37"/>
      <c r="L94" s="27">
        <f t="shared" si="9"/>
        <v>3370000</v>
      </c>
    </row>
    <row r="95" spans="1:12" ht="11.25">
      <c r="A95" s="381"/>
      <c r="B95" s="347"/>
      <c r="C95" s="534"/>
      <c r="D95" s="539"/>
      <c r="E95" s="348"/>
      <c r="F95" s="348"/>
      <c r="G95" s="348"/>
      <c r="H95" s="348"/>
      <c r="I95" s="348"/>
      <c r="J95" s="348"/>
      <c r="K95" s="348"/>
      <c r="L95" s="27">
        <f t="shared" si="9"/>
        <v>0</v>
      </c>
    </row>
    <row r="96" spans="1:12" ht="11.25">
      <c r="A96" s="14"/>
      <c r="B96" s="30">
        <v>80113</v>
      </c>
      <c r="C96" s="35" t="s">
        <v>34</v>
      </c>
      <c r="D96" s="26">
        <v>950000</v>
      </c>
      <c r="E96" s="26">
        <v>817200</v>
      </c>
      <c r="F96" s="26"/>
      <c r="G96" s="26">
        <v>132800</v>
      </c>
      <c r="H96" s="17"/>
      <c r="I96" s="17"/>
      <c r="J96" s="16"/>
      <c r="K96" s="17"/>
      <c r="L96" s="27">
        <f t="shared" si="9"/>
        <v>950000</v>
      </c>
    </row>
    <row r="97" spans="1:12" ht="11.25">
      <c r="A97" s="14"/>
      <c r="B97" s="30"/>
      <c r="C97" s="35"/>
      <c r="D97" s="26"/>
      <c r="E97" s="17"/>
      <c r="F97" s="17"/>
      <c r="G97" s="17"/>
      <c r="H97" s="17"/>
      <c r="I97" s="17"/>
      <c r="J97" s="17"/>
      <c r="K97" s="17"/>
      <c r="L97" s="27">
        <f t="shared" si="9"/>
        <v>0</v>
      </c>
    </row>
    <row r="98" spans="1:12" ht="11.25">
      <c r="A98" s="14"/>
      <c r="B98" s="30">
        <v>80114</v>
      </c>
      <c r="C98" s="127" t="s">
        <v>614</v>
      </c>
      <c r="D98" s="26">
        <v>336000</v>
      </c>
      <c r="E98" s="26">
        <v>53300</v>
      </c>
      <c r="F98" s="26"/>
      <c r="G98" s="26">
        <v>282700</v>
      </c>
      <c r="H98" s="17"/>
      <c r="I98" s="17"/>
      <c r="J98" s="16"/>
      <c r="K98" s="16"/>
      <c r="L98" s="27">
        <f t="shared" si="9"/>
        <v>336000</v>
      </c>
    </row>
    <row r="99" spans="1:12" ht="11.25">
      <c r="A99" s="14"/>
      <c r="B99" s="30"/>
      <c r="C99" s="127"/>
      <c r="D99" s="26"/>
      <c r="E99" s="26"/>
      <c r="F99" s="26"/>
      <c r="G99" s="26"/>
      <c r="H99" s="17"/>
      <c r="I99" s="17"/>
      <c r="J99" s="17"/>
      <c r="K99" s="17"/>
      <c r="L99" s="27">
        <f t="shared" si="9"/>
        <v>0</v>
      </c>
    </row>
    <row r="100" spans="1:12" ht="11.25">
      <c r="A100" s="30"/>
      <c r="B100" s="30">
        <v>80146</v>
      </c>
      <c r="C100" s="127" t="s">
        <v>257</v>
      </c>
      <c r="D100" s="31">
        <v>55000</v>
      </c>
      <c r="E100" s="16">
        <v>55000</v>
      </c>
      <c r="F100" s="17"/>
      <c r="G100" s="17"/>
      <c r="H100" s="27"/>
      <c r="I100" s="17"/>
      <c r="J100" s="17"/>
      <c r="K100" s="17"/>
      <c r="L100" s="27">
        <f t="shared" si="9"/>
        <v>55000</v>
      </c>
    </row>
    <row r="101" spans="1:12" ht="11.25">
      <c r="A101" s="30"/>
      <c r="B101" s="30"/>
      <c r="C101" s="127"/>
      <c r="D101" s="31"/>
      <c r="E101" s="17"/>
      <c r="F101" s="17"/>
      <c r="G101" s="17"/>
      <c r="H101" s="27"/>
      <c r="I101" s="17"/>
      <c r="J101" s="17"/>
      <c r="K101" s="17"/>
      <c r="L101" s="27">
        <f t="shared" si="9"/>
        <v>0</v>
      </c>
    </row>
    <row r="102" spans="1:12" ht="11.25">
      <c r="A102" s="32"/>
      <c r="B102" s="30">
        <v>80195</v>
      </c>
      <c r="C102" s="35" t="s">
        <v>6</v>
      </c>
      <c r="D102" s="31">
        <v>28000</v>
      </c>
      <c r="E102" s="16">
        <v>28000</v>
      </c>
      <c r="F102" s="16"/>
      <c r="G102" s="16"/>
      <c r="H102" s="31"/>
      <c r="I102" s="17"/>
      <c r="J102" s="17"/>
      <c r="K102" s="17"/>
      <c r="L102" s="27">
        <f t="shared" si="9"/>
        <v>28000</v>
      </c>
    </row>
    <row r="103" spans="1:12" ht="11.25">
      <c r="A103" s="18"/>
      <c r="B103" s="58"/>
      <c r="C103" s="117"/>
      <c r="D103" s="28"/>
      <c r="E103" s="19"/>
      <c r="F103" s="19"/>
      <c r="G103" s="19"/>
      <c r="H103" s="19"/>
      <c r="I103" s="19"/>
      <c r="J103" s="19"/>
      <c r="K103" s="19"/>
      <c r="L103" s="27">
        <f t="shared" si="9"/>
        <v>0</v>
      </c>
    </row>
    <row r="104" spans="1:13" ht="12">
      <c r="A104" s="13">
        <v>851</v>
      </c>
      <c r="B104" s="123"/>
      <c r="C104" s="13" t="s">
        <v>2</v>
      </c>
      <c r="D104" s="166">
        <f>SUM(D106,D108,)</f>
        <v>672487</v>
      </c>
      <c r="E104" s="166">
        <f aca="true" t="shared" si="11" ref="E104:K104">SUM(E106,E108,)</f>
        <v>377005</v>
      </c>
      <c r="F104" s="166">
        <f t="shared" si="11"/>
        <v>0</v>
      </c>
      <c r="G104" s="166">
        <f t="shared" si="11"/>
        <v>265482</v>
      </c>
      <c r="H104" s="166">
        <f t="shared" si="11"/>
        <v>0</v>
      </c>
      <c r="I104" s="166">
        <f t="shared" si="11"/>
        <v>0</v>
      </c>
      <c r="J104" s="166">
        <f t="shared" si="11"/>
        <v>0</v>
      </c>
      <c r="K104" s="166">
        <f t="shared" si="11"/>
        <v>30000</v>
      </c>
      <c r="L104" s="27">
        <f t="shared" si="9"/>
        <v>672487</v>
      </c>
      <c r="M104" s="286"/>
    </row>
    <row r="105" spans="1:12" ht="12">
      <c r="A105" s="55"/>
      <c r="B105" s="128"/>
      <c r="C105" s="55"/>
      <c r="D105" s="141"/>
      <c r="E105" s="130"/>
      <c r="F105" s="130"/>
      <c r="G105" s="130"/>
      <c r="H105" s="130"/>
      <c r="I105" s="130"/>
      <c r="J105" s="130"/>
      <c r="K105" s="130"/>
      <c r="L105" s="27">
        <f t="shared" si="9"/>
        <v>0</v>
      </c>
    </row>
    <row r="106" spans="1:13" ht="11.25">
      <c r="A106" s="14"/>
      <c r="B106" s="30">
        <v>85154</v>
      </c>
      <c r="C106" s="15" t="s">
        <v>14</v>
      </c>
      <c r="D106" s="16">
        <v>260067</v>
      </c>
      <c r="E106" s="26">
        <v>192805</v>
      </c>
      <c r="F106" s="26"/>
      <c r="G106" s="16">
        <v>37262</v>
      </c>
      <c r="H106" s="17"/>
      <c r="I106" s="17"/>
      <c r="J106" s="17"/>
      <c r="K106" s="16">
        <v>30000</v>
      </c>
      <c r="L106" s="27">
        <f t="shared" si="9"/>
        <v>260067</v>
      </c>
      <c r="M106" s="286"/>
    </row>
    <row r="107" spans="1:12" ht="11.25">
      <c r="A107" s="14"/>
      <c r="B107" s="30"/>
      <c r="C107" s="15"/>
      <c r="D107" s="17"/>
      <c r="E107" s="17"/>
      <c r="F107" s="17"/>
      <c r="G107" s="17"/>
      <c r="H107" s="17"/>
      <c r="I107" s="17"/>
      <c r="J107" s="17"/>
      <c r="K107" s="17"/>
      <c r="L107" s="27">
        <f t="shared" si="9"/>
        <v>0</v>
      </c>
    </row>
    <row r="108" spans="1:12" ht="11.25">
      <c r="A108" s="15"/>
      <c r="B108" s="30">
        <v>85195</v>
      </c>
      <c r="C108" s="15" t="s">
        <v>6</v>
      </c>
      <c r="D108" s="16">
        <v>412420</v>
      </c>
      <c r="E108" s="26">
        <v>184200</v>
      </c>
      <c r="F108" s="26"/>
      <c r="G108" s="26">
        <v>228220</v>
      </c>
      <c r="H108" s="17"/>
      <c r="I108" s="17"/>
      <c r="J108" s="17"/>
      <c r="K108" s="16"/>
      <c r="L108" s="27">
        <f t="shared" si="9"/>
        <v>412420</v>
      </c>
    </row>
    <row r="109" spans="1:12" ht="11.25">
      <c r="A109" s="8"/>
      <c r="B109" s="58"/>
      <c r="C109" s="8"/>
      <c r="D109" s="19"/>
      <c r="E109" s="19"/>
      <c r="F109" s="19"/>
      <c r="G109" s="19"/>
      <c r="H109" s="19"/>
      <c r="I109" s="19"/>
      <c r="J109" s="19"/>
      <c r="K109" s="19"/>
      <c r="L109" s="27">
        <f t="shared" si="9"/>
        <v>0</v>
      </c>
    </row>
    <row r="110" spans="1:12" ht="12">
      <c r="A110" s="13">
        <v>852</v>
      </c>
      <c r="B110" s="123"/>
      <c r="C110" s="34" t="s">
        <v>398</v>
      </c>
      <c r="D110" s="25">
        <f>SUM(D112,D114,D118,D121,D123,D125,D127,D130,)</f>
        <v>4488000</v>
      </c>
      <c r="E110" s="25">
        <f aca="true" t="shared" si="12" ref="E110:K110">SUM(E112,E114,E118,E121,E123,E125,E127,E130,)</f>
        <v>3788978</v>
      </c>
      <c r="F110" s="25">
        <f t="shared" si="12"/>
        <v>0</v>
      </c>
      <c r="G110" s="25">
        <f t="shared" si="12"/>
        <v>699022</v>
      </c>
      <c r="H110" s="25">
        <f t="shared" si="12"/>
        <v>0</v>
      </c>
      <c r="I110" s="25">
        <f t="shared" si="12"/>
        <v>0</v>
      </c>
      <c r="J110" s="25">
        <f t="shared" si="12"/>
        <v>0</v>
      </c>
      <c r="K110" s="25">
        <f t="shared" si="12"/>
        <v>0</v>
      </c>
      <c r="L110" s="27">
        <f t="shared" si="9"/>
        <v>4488000</v>
      </c>
    </row>
    <row r="111" spans="1:12" ht="12">
      <c r="A111" s="55"/>
      <c r="B111" s="128"/>
      <c r="C111" s="129"/>
      <c r="D111" s="56"/>
      <c r="E111" s="130"/>
      <c r="F111" s="130"/>
      <c r="G111" s="130"/>
      <c r="H111" s="130"/>
      <c r="I111" s="130"/>
      <c r="J111" s="130"/>
      <c r="K111" s="130"/>
      <c r="L111" s="27">
        <f t="shared" si="9"/>
        <v>0</v>
      </c>
    </row>
    <row r="112" spans="1:12" ht="11.25">
      <c r="A112" s="22"/>
      <c r="B112" s="33">
        <v>85203</v>
      </c>
      <c r="C112" s="12" t="s">
        <v>183</v>
      </c>
      <c r="D112" s="26">
        <v>100000</v>
      </c>
      <c r="E112" s="26">
        <v>57357</v>
      </c>
      <c r="F112" s="26"/>
      <c r="G112" s="26">
        <v>42643</v>
      </c>
      <c r="H112" s="27"/>
      <c r="I112" s="27"/>
      <c r="J112" s="27"/>
      <c r="K112" s="17"/>
      <c r="L112" s="27">
        <f t="shared" si="9"/>
        <v>100000</v>
      </c>
    </row>
    <row r="113" spans="1:12" ht="11.25">
      <c r="A113" s="22"/>
      <c r="B113" s="33"/>
      <c r="C113" s="15"/>
      <c r="D113" s="26"/>
      <c r="E113" s="26"/>
      <c r="F113" s="26"/>
      <c r="G113" s="26"/>
      <c r="H113" s="27"/>
      <c r="I113" s="27"/>
      <c r="J113" s="27"/>
      <c r="K113" s="17"/>
      <c r="L113" s="27">
        <f t="shared" si="9"/>
        <v>0</v>
      </c>
    </row>
    <row r="114" spans="1:12" ht="11.25">
      <c r="A114" s="22"/>
      <c r="B114" s="33">
        <v>85213</v>
      </c>
      <c r="C114" s="15" t="s">
        <v>555</v>
      </c>
      <c r="D114" s="26">
        <v>23000</v>
      </c>
      <c r="E114" s="26">
        <v>23000</v>
      </c>
      <c r="F114" s="26"/>
      <c r="G114" s="26"/>
      <c r="H114" s="27"/>
      <c r="I114" s="27"/>
      <c r="J114" s="27"/>
      <c r="K114" s="17"/>
      <c r="L114" s="27">
        <f t="shared" si="9"/>
        <v>23000</v>
      </c>
    </row>
    <row r="115" spans="1:12" ht="11.25">
      <c r="A115" s="22"/>
      <c r="B115" s="33"/>
      <c r="C115" s="15" t="s">
        <v>253</v>
      </c>
      <c r="D115" s="26"/>
      <c r="E115" s="26"/>
      <c r="F115" s="26"/>
      <c r="G115" s="26"/>
      <c r="H115" s="27"/>
      <c r="I115" s="27"/>
      <c r="J115" s="27"/>
      <c r="K115" s="17"/>
      <c r="L115" s="27">
        <f t="shared" si="9"/>
        <v>0</v>
      </c>
    </row>
    <row r="116" spans="1:12" ht="11.25">
      <c r="A116" s="22"/>
      <c r="B116" s="33"/>
      <c r="C116" s="15" t="s">
        <v>254</v>
      </c>
      <c r="D116" s="26"/>
      <c r="E116" s="26"/>
      <c r="F116" s="26"/>
      <c r="G116" s="26"/>
      <c r="H116" s="27"/>
      <c r="I116" s="27"/>
      <c r="J116" s="27"/>
      <c r="K116" s="17"/>
      <c r="L116" s="27">
        <f t="shared" si="9"/>
        <v>0</v>
      </c>
    </row>
    <row r="117" spans="1:12" ht="11.25">
      <c r="A117" s="14"/>
      <c r="B117" s="226"/>
      <c r="C117" s="15"/>
      <c r="D117" s="26"/>
      <c r="E117" s="17"/>
      <c r="F117" s="17"/>
      <c r="G117" s="17"/>
      <c r="H117" s="17"/>
      <c r="I117" s="17"/>
      <c r="J117" s="17"/>
      <c r="K117" s="17"/>
      <c r="L117" s="27">
        <f t="shared" si="9"/>
        <v>0</v>
      </c>
    </row>
    <row r="118" spans="1:12" ht="11.25">
      <c r="A118" s="14"/>
      <c r="B118" s="30">
        <v>85214</v>
      </c>
      <c r="C118" s="35" t="s">
        <v>158</v>
      </c>
      <c r="D118" s="26">
        <v>762000</v>
      </c>
      <c r="E118" s="26">
        <v>762000</v>
      </c>
      <c r="F118" s="26"/>
      <c r="G118" s="26"/>
      <c r="H118" s="17"/>
      <c r="I118" s="17"/>
      <c r="J118" s="17"/>
      <c r="K118" s="17"/>
      <c r="L118" s="27">
        <f t="shared" si="9"/>
        <v>762000</v>
      </c>
    </row>
    <row r="119" spans="1:12" ht="11.25">
      <c r="A119" s="14"/>
      <c r="B119" s="30"/>
      <c r="C119" s="35" t="s">
        <v>235</v>
      </c>
      <c r="D119" s="26"/>
      <c r="E119" s="26"/>
      <c r="F119" s="26"/>
      <c r="G119" s="26"/>
      <c r="H119" s="17"/>
      <c r="I119" s="17"/>
      <c r="J119" s="17"/>
      <c r="K119" s="17"/>
      <c r="L119" s="27">
        <f t="shared" si="9"/>
        <v>0</v>
      </c>
    </row>
    <row r="120" spans="1:12" ht="11.25">
      <c r="A120" s="14"/>
      <c r="B120" s="30"/>
      <c r="C120" s="35"/>
      <c r="D120" s="26"/>
      <c r="E120" s="17"/>
      <c r="F120" s="17"/>
      <c r="G120" s="17"/>
      <c r="H120" s="17"/>
      <c r="I120" s="17"/>
      <c r="J120" s="17"/>
      <c r="K120" s="17"/>
      <c r="L120" s="27">
        <f t="shared" si="9"/>
        <v>0</v>
      </c>
    </row>
    <row r="121" spans="1:12" ht="11.25">
      <c r="A121" s="14"/>
      <c r="B121" s="30">
        <v>85215</v>
      </c>
      <c r="C121" s="35" t="s">
        <v>10</v>
      </c>
      <c r="D121" s="26">
        <v>2600000</v>
      </c>
      <c r="E121" s="26">
        <v>2600000</v>
      </c>
      <c r="F121" s="26"/>
      <c r="G121" s="26"/>
      <c r="H121" s="17"/>
      <c r="I121" s="17"/>
      <c r="J121" s="17"/>
      <c r="K121" s="17"/>
      <c r="L121" s="27">
        <f t="shared" si="9"/>
        <v>2600000</v>
      </c>
    </row>
    <row r="122" spans="1:12" ht="11.25">
      <c r="A122" s="14"/>
      <c r="B122" s="30"/>
      <c r="C122" s="35"/>
      <c r="D122" s="27"/>
      <c r="E122" s="17"/>
      <c r="F122" s="17"/>
      <c r="G122" s="17"/>
      <c r="H122" s="17"/>
      <c r="I122" s="17"/>
      <c r="J122" s="17"/>
      <c r="K122" s="17"/>
      <c r="L122" s="27">
        <f t="shared" si="9"/>
        <v>0</v>
      </c>
    </row>
    <row r="123" spans="1:12" ht="11.25">
      <c r="A123" s="14"/>
      <c r="B123" s="30">
        <v>85216</v>
      </c>
      <c r="C123" s="35" t="s">
        <v>184</v>
      </c>
      <c r="D123" s="26">
        <v>99000</v>
      </c>
      <c r="E123" s="26">
        <v>99000</v>
      </c>
      <c r="F123" s="26"/>
      <c r="G123" s="26"/>
      <c r="H123" s="17"/>
      <c r="I123" s="17"/>
      <c r="J123" s="17"/>
      <c r="K123" s="17"/>
      <c r="L123" s="27">
        <f t="shared" si="9"/>
        <v>99000</v>
      </c>
    </row>
    <row r="124" spans="1:12" ht="11.25">
      <c r="A124" s="14"/>
      <c r="B124" s="30"/>
      <c r="C124" s="35"/>
      <c r="D124" s="26"/>
      <c r="E124" s="17"/>
      <c r="F124" s="17"/>
      <c r="G124" s="17"/>
      <c r="H124" s="17"/>
      <c r="I124" s="17"/>
      <c r="J124" s="17"/>
      <c r="K124" s="17"/>
      <c r="L124" s="27">
        <f t="shared" si="9"/>
        <v>0</v>
      </c>
    </row>
    <row r="125" spans="1:12" ht="11.25">
      <c r="A125" s="14"/>
      <c r="B125" s="30">
        <v>85219</v>
      </c>
      <c r="C125" s="35" t="s">
        <v>160</v>
      </c>
      <c r="D125" s="26">
        <v>600000</v>
      </c>
      <c r="E125" s="26">
        <v>83704</v>
      </c>
      <c r="F125" s="26"/>
      <c r="G125" s="16">
        <v>516296</v>
      </c>
      <c r="H125" s="17"/>
      <c r="I125" s="17"/>
      <c r="J125" s="17"/>
      <c r="K125" s="17"/>
      <c r="L125" s="27">
        <f t="shared" si="9"/>
        <v>600000</v>
      </c>
    </row>
    <row r="126" spans="1:12" ht="11.25">
      <c r="A126" s="14"/>
      <c r="B126" s="30"/>
      <c r="C126" s="35"/>
      <c r="D126" s="26"/>
      <c r="E126" s="17"/>
      <c r="F126" s="17"/>
      <c r="G126" s="17"/>
      <c r="H126" s="17"/>
      <c r="I126" s="17"/>
      <c r="J126" s="17"/>
      <c r="K126" s="17"/>
      <c r="L126" s="27">
        <f t="shared" si="9"/>
        <v>0</v>
      </c>
    </row>
    <row r="127" spans="1:12" ht="11.25">
      <c r="A127" s="14"/>
      <c r="B127" s="30">
        <v>85228</v>
      </c>
      <c r="C127" s="35" t="s">
        <v>161</v>
      </c>
      <c r="D127" s="26">
        <v>154000</v>
      </c>
      <c r="E127" s="26">
        <v>13917</v>
      </c>
      <c r="F127" s="26"/>
      <c r="G127" s="16">
        <v>140083</v>
      </c>
      <c r="H127" s="17"/>
      <c r="I127" s="17"/>
      <c r="J127" s="17"/>
      <c r="K127" s="17"/>
      <c r="L127" s="27">
        <f t="shared" si="9"/>
        <v>154000</v>
      </c>
    </row>
    <row r="128" spans="1:12" ht="11.25">
      <c r="A128" s="14"/>
      <c r="B128" s="30"/>
      <c r="C128" s="35" t="s">
        <v>162</v>
      </c>
      <c r="D128" s="26"/>
      <c r="E128" s="26"/>
      <c r="F128" s="26"/>
      <c r="G128" s="17"/>
      <c r="H128" s="17"/>
      <c r="I128" s="17"/>
      <c r="J128" s="17"/>
      <c r="K128" s="17"/>
      <c r="L128" s="27">
        <f t="shared" si="9"/>
        <v>0</v>
      </c>
    </row>
    <row r="129" spans="1:12" ht="11.25">
      <c r="A129" s="14"/>
      <c r="B129" s="30"/>
      <c r="C129" s="35"/>
      <c r="D129" s="27"/>
      <c r="E129" s="17"/>
      <c r="F129" s="17"/>
      <c r="G129" s="17"/>
      <c r="H129" s="17"/>
      <c r="I129" s="17"/>
      <c r="J129" s="17"/>
      <c r="K129" s="17"/>
      <c r="L129" s="27">
        <f t="shared" si="9"/>
        <v>0</v>
      </c>
    </row>
    <row r="130" spans="1:12" ht="11.25">
      <c r="A130" s="14"/>
      <c r="B130" s="30">
        <v>85295</v>
      </c>
      <c r="C130" s="35" t="s">
        <v>6</v>
      </c>
      <c r="D130" s="26">
        <v>150000</v>
      </c>
      <c r="E130" s="26">
        <v>150000</v>
      </c>
      <c r="F130" s="26"/>
      <c r="G130" s="17"/>
      <c r="H130" s="17"/>
      <c r="I130" s="17"/>
      <c r="J130" s="17"/>
      <c r="K130" s="17"/>
      <c r="L130" s="27">
        <f t="shared" si="9"/>
        <v>150000</v>
      </c>
    </row>
    <row r="131" spans="1:12" ht="11.25">
      <c r="A131" s="18"/>
      <c r="B131" s="58"/>
      <c r="C131" s="36"/>
      <c r="D131" s="28"/>
      <c r="E131" s="19"/>
      <c r="F131" s="19"/>
      <c r="G131" s="19"/>
      <c r="H131" s="19"/>
      <c r="I131" s="19"/>
      <c r="J131" s="19"/>
      <c r="K131" s="19"/>
      <c r="L131" s="27">
        <f t="shared" si="9"/>
        <v>0</v>
      </c>
    </row>
    <row r="132" spans="1:13" ht="12">
      <c r="A132" s="13">
        <v>854</v>
      </c>
      <c r="B132" s="123"/>
      <c r="C132" s="34" t="s">
        <v>144</v>
      </c>
      <c r="D132" s="25">
        <f>SUM(D133,D135,D138,)</f>
        <v>284000</v>
      </c>
      <c r="E132" s="25">
        <f aca="true" t="shared" si="13" ref="E132:K132">SUM(E133,E135,E138,)</f>
        <v>35700</v>
      </c>
      <c r="F132" s="25">
        <f t="shared" si="13"/>
        <v>300</v>
      </c>
      <c r="G132" s="25">
        <f t="shared" si="13"/>
        <v>248000</v>
      </c>
      <c r="H132" s="25">
        <f t="shared" si="13"/>
        <v>0</v>
      </c>
      <c r="I132" s="25">
        <f t="shared" si="13"/>
        <v>0</v>
      </c>
      <c r="J132" s="25">
        <f t="shared" si="13"/>
        <v>0</v>
      </c>
      <c r="K132" s="25">
        <f t="shared" si="13"/>
        <v>0</v>
      </c>
      <c r="L132" s="27">
        <f t="shared" si="9"/>
        <v>284000</v>
      </c>
      <c r="M132" s="294"/>
    </row>
    <row r="133" spans="1:12" ht="11.25">
      <c r="A133" s="268"/>
      <c r="B133" s="347">
        <v>85401</v>
      </c>
      <c r="C133" s="534" t="s">
        <v>185</v>
      </c>
      <c r="D133" s="540">
        <v>281000</v>
      </c>
      <c r="E133" s="349">
        <v>32700</v>
      </c>
      <c r="F133" s="349">
        <v>300</v>
      </c>
      <c r="G133" s="349">
        <v>248000</v>
      </c>
      <c r="H133" s="349"/>
      <c r="I133" s="348"/>
      <c r="J133" s="349"/>
      <c r="K133" s="348"/>
      <c r="L133" s="27">
        <f t="shared" si="9"/>
        <v>281000</v>
      </c>
    </row>
    <row r="134" spans="1:12" ht="11.25">
      <c r="A134" s="15"/>
      <c r="B134" s="30"/>
      <c r="C134" s="3"/>
      <c r="D134" s="26"/>
      <c r="E134" s="16"/>
      <c r="F134" s="16"/>
      <c r="G134" s="17"/>
      <c r="H134" s="16"/>
      <c r="I134" s="17"/>
      <c r="J134" s="17"/>
      <c r="K134" s="17"/>
      <c r="L134" s="27">
        <f t="shared" si="9"/>
        <v>0</v>
      </c>
    </row>
    <row r="135" spans="1:12" ht="11.25">
      <c r="A135" s="15"/>
      <c r="B135" s="30">
        <v>85412</v>
      </c>
      <c r="C135" s="3" t="s">
        <v>186</v>
      </c>
      <c r="D135" s="26">
        <v>1700</v>
      </c>
      <c r="E135" s="16">
        <v>1700</v>
      </c>
      <c r="F135" s="16"/>
      <c r="G135" s="17"/>
      <c r="H135" s="16"/>
      <c r="I135" s="17"/>
      <c r="J135" s="17"/>
      <c r="K135" s="17"/>
      <c r="L135" s="27">
        <f t="shared" si="9"/>
        <v>1700</v>
      </c>
    </row>
    <row r="136" spans="1:12" ht="11.25">
      <c r="A136" s="15"/>
      <c r="B136" s="30"/>
      <c r="C136" s="3" t="s">
        <v>409</v>
      </c>
      <c r="D136" s="26"/>
      <c r="E136" s="16"/>
      <c r="F136" s="16"/>
      <c r="G136" s="17"/>
      <c r="H136" s="16"/>
      <c r="I136" s="17"/>
      <c r="J136" s="17"/>
      <c r="K136" s="17"/>
      <c r="L136" s="27">
        <f t="shared" si="9"/>
        <v>0</v>
      </c>
    </row>
    <row r="137" spans="1:12" ht="11.25">
      <c r="A137" s="15"/>
      <c r="B137" s="30"/>
      <c r="C137" s="3"/>
      <c r="D137" s="26"/>
      <c r="E137" s="16"/>
      <c r="F137" s="16"/>
      <c r="G137" s="17"/>
      <c r="H137" s="16"/>
      <c r="I137" s="17"/>
      <c r="J137" s="17"/>
      <c r="K137" s="17"/>
      <c r="L137" s="27">
        <f t="shared" si="9"/>
        <v>0</v>
      </c>
    </row>
    <row r="138" spans="1:12" ht="11.25">
      <c r="A138" s="15"/>
      <c r="B138" s="30">
        <v>85446</v>
      </c>
      <c r="C138" s="3" t="s">
        <v>257</v>
      </c>
      <c r="D138" s="26">
        <v>1300</v>
      </c>
      <c r="E138" s="16">
        <v>1300</v>
      </c>
      <c r="F138" s="16"/>
      <c r="G138" s="17"/>
      <c r="H138" s="16"/>
      <c r="I138" s="17"/>
      <c r="J138" s="17"/>
      <c r="K138" s="17"/>
      <c r="L138" s="27">
        <f t="shared" si="9"/>
        <v>1300</v>
      </c>
    </row>
    <row r="139" spans="1:12" ht="11.25">
      <c r="A139" s="8"/>
      <c r="B139" s="58"/>
      <c r="C139" s="117"/>
      <c r="D139" s="222"/>
      <c r="E139" s="37"/>
      <c r="F139" s="37"/>
      <c r="G139" s="19"/>
      <c r="H139" s="37"/>
      <c r="I139" s="19"/>
      <c r="J139" s="19"/>
      <c r="K139" s="19"/>
      <c r="L139" s="27">
        <f t="shared" si="9"/>
        <v>0</v>
      </c>
    </row>
    <row r="140" spans="1:12" ht="12">
      <c r="A140" s="13">
        <v>900</v>
      </c>
      <c r="B140" s="123"/>
      <c r="C140" s="34" t="s">
        <v>164</v>
      </c>
      <c r="D140" s="25">
        <f>SUM(D142,D144,D146,D148,)</f>
        <v>8290440</v>
      </c>
      <c r="E140" s="25">
        <f aca="true" t="shared" si="14" ref="E140:K140">SUM(E142,E144,E146,E148,)</f>
        <v>1795440</v>
      </c>
      <c r="F140" s="25">
        <f t="shared" si="14"/>
        <v>0</v>
      </c>
      <c r="G140" s="25">
        <f t="shared" si="14"/>
        <v>0</v>
      </c>
      <c r="H140" s="25">
        <f t="shared" si="14"/>
        <v>0</v>
      </c>
      <c r="I140" s="25">
        <f t="shared" si="14"/>
        <v>0</v>
      </c>
      <c r="J140" s="25">
        <f t="shared" si="14"/>
        <v>0</v>
      </c>
      <c r="K140" s="166">
        <f t="shared" si="14"/>
        <v>6495000</v>
      </c>
      <c r="L140" s="27">
        <f t="shared" si="9"/>
        <v>8290440</v>
      </c>
    </row>
    <row r="141" spans="1:12" ht="12">
      <c r="A141" s="21"/>
      <c r="B141" s="125"/>
      <c r="C141" s="38" t="s">
        <v>163</v>
      </c>
      <c r="D141" s="29"/>
      <c r="E141" s="29"/>
      <c r="F141" s="29"/>
      <c r="G141" s="29"/>
      <c r="H141" s="126"/>
      <c r="I141" s="126"/>
      <c r="J141" s="126"/>
      <c r="K141" s="20"/>
      <c r="L141" s="27">
        <f t="shared" si="9"/>
        <v>0</v>
      </c>
    </row>
    <row r="142" spans="1:12" ht="11.25">
      <c r="A142" s="14"/>
      <c r="B142" s="30">
        <v>90003</v>
      </c>
      <c r="C142" s="35" t="s">
        <v>187</v>
      </c>
      <c r="D142" s="26">
        <v>466160</v>
      </c>
      <c r="E142" s="16">
        <v>466160</v>
      </c>
      <c r="F142" s="16"/>
      <c r="G142" s="16"/>
      <c r="H142" s="17"/>
      <c r="I142" s="17"/>
      <c r="J142" s="17"/>
      <c r="K142" s="16"/>
      <c r="L142" s="27">
        <f t="shared" si="9"/>
        <v>466160</v>
      </c>
    </row>
    <row r="143" spans="1:12" ht="11.25">
      <c r="A143" s="14"/>
      <c r="B143" s="30"/>
      <c r="C143" s="35"/>
      <c r="D143" s="26"/>
      <c r="E143" s="16"/>
      <c r="F143" s="16"/>
      <c r="G143" s="16"/>
      <c r="H143" s="17"/>
      <c r="I143" s="17"/>
      <c r="J143" s="17"/>
      <c r="K143" s="16"/>
      <c r="L143" s="27">
        <f t="shared" si="9"/>
        <v>0</v>
      </c>
    </row>
    <row r="144" spans="1:12" ht="11.25">
      <c r="A144" s="14"/>
      <c r="B144" s="30">
        <v>90004</v>
      </c>
      <c r="C144" s="35" t="s">
        <v>188</v>
      </c>
      <c r="D144" s="26">
        <v>235000</v>
      </c>
      <c r="E144" s="16">
        <v>235000</v>
      </c>
      <c r="F144" s="16"/>
      <c r="G144" s="16"/>
      <c r="H144" s="17"/>
      <c r="I144" s="17"/>
      <c r="J144" s="17"/>
      <c r="K144" s="16"/>
      <c r="L144" s="27">
        <f t="shared" si="9"/>
        <v>235000</v>
      </c>
    </row>
    <row r="145" spans="1:12" ht="11.25">
      <c r="A145" s="14"/>
      <c r="B145" s="30"/>
      <c r="C145" s="35"/>
      <c r="D145" s="26"/>
      <c r="E145" s="16"/>
      <c r="F145" s="16"/>
      <c r="G145" s="16"/>
      <c r="H145" s="17"/>
      <c r="I145" s="17"/>
      <c r="J145" s="17"/>
      <c r="K145" s="16"/>
      <c r="L145" s="27">
        <f t="shared" si="9"/>
        <v>0</v>
      </c>
    </row>
    <row r="146" spans="1:12" ht="11.25">
      <c r="A146" s="14"/>
      <c r="B146" s="30">
        <v>90015</v>
      </c>
      <c r="C146" s="35" t="s">
        <v>189</v>
      </c>
      <c r="D146" s="26">
        <v>910000</v>
      </c>
      <c r="E146" s="16">
        <v>910000</v>
      </c>
      <c r="F146" s="16"/>
      <c r="G146" s="16"/>
      <c r="H146" s="17"/>
      <c r="I146" s="17"/>
      <c r="J146" s="17"/>
      <c r="K146" s="16"/>
      <c r="L146" s="27">
        <f t="shared" si="9"/>
        <v>910000</v>
      </c>
    </row>
    <row r="147" spans="1:12" ht="11.25">
      <c r="A147" s="14"/>
      <c r="B147" s="30"/>
      <c r="C147" s="35"/>
      <c r="D147" s="26"/>
      <c r="E147" s="16"/>
      <c r="F147" s="16"/>
      <c r="G147" s="16"/>
      <c r="H147" s="17"/>
      <c r="I147" s="17"/>
      <c r="J147" s="17"/>
      <c r="K147" s="16"/>
      <c r="L147" s="27">
        <f aca="true" t="shared" si="15" ref="L147:L165">SUM(E147:K147)</f>
        <v>0</v>
      </c>
    </row>
    <row r="148" spans="1:12" ht="11.25">
      <c r="A148" s="14"/>
      <c r="B148" s="30">
        <v>90095</v>
      </c>
      <c r="C148" s="35" t="s">
        <v>6</v>
      </c>
      <c r="D148" s="26">
        <v>6679280</v>
      </c>
      <c r="E148" s="16">
        <v>184280</v>
      </c>
      <c r="F148" s="16"/>
      <c r="G148" s="16"/>
      <c r="H148" s="16"/>
      <c r="I148" s="16"/>
      <c r="J148" s="17"/>
      <c r="K148" s="16">
        <v>6495000</v>
      </c>
      <c r="L148" s="27">
        <f t="shared" si="15"/>
        <v>6679280</v>
      </c>
    </row>
    <row r="149" spans="1:12" ht="11.25">
      <c r="A149" s="14"/>
      <c r="B149" s="30"/>
      <c r="C149" s="35"/>
      <c r="D149" s="27"/>
      <c r="E149" s="17"/>
      <c r="F149" s="17"/>
      <c r="G149" s="17"/>
      <c r="H149" s="17"/>
      <c r="I149" s="17"/>
      <c r="J149" s="17"/>
      <c r="K149" s="17"/>
      <c r="L149" s="27">
        <f t="shared" si="15"/>
        <v>0</v>
      </c>
    </row>
    <row r="150" spans="1:12" ht="12">
      <c r="A150" s="13">
        <v>921</v>
      </c>
      <c r="B150" s="123"/>
      <c r="C150" s="34" t="s">
        <v>190</v>
      </c>
      <c r="D150" s="25">
        <f>SUM(D151,D153,D155,D157,)</f>
        <v>938150</v>
      </c>
      <c r="E150" s="25">
        <f aca="true" t="shared" si="16" ref="E150:K150">SUM(E151,E153,E155,E157,)</f>
        <v>38150</v>
      </c>
      <c r="F150" s="25">
        <f t="shared" si="16"/>
        <v>0</v>
      </c>
      <c r="G150" s="25">
        <f t="shared" si="16"/>
        <v>0</v>
      </c>
      <c r="H150" s="25">
        <f t="shared" si="16"/>
        <v>860000</v>
      </c>
      <c r="I150" s="25">
        <f t="shared" si="16"/>
        <v>0</v>
      </c>
      <c r="J150" s="25">
        <f t="shared" si="16"/>
        <v>0</v>
      </c>
      <c r="K150" s="166">
        <f t="shared" si="16"/>
        <v>40000</v>
      </c>
      <c r="L150" s="27">
        <f t="shared" si="15"/>
        <v>938150</v>
      </c>
    </row>
    <row r="151" spans="1:12" ht="11.25">
      <c r="A151" s="14"/>
      <c r="B151" s="30">
        <v>92109</v>
      </c>
      <c r="C151" s="35" t="s">
        <v>265</v>
      </c>
      <c r="D151" s="26">
        <v>494950</v>
      </c>
      <c r="E151" s="16">
        <v>24950</v>
      </c>
      <c r="F151" s="16"/>
      <c r="G151" s="16"/>
      <c r="H151" s="16">
        <v>470000</v>
      </c>
      <c r="I151" s="17"/>
      <c r="J151" s="17"/>
      <c r="K151" s="16"/>
      <c r="L151" s="27">
        <f t="shared" si="15"/>
        <v>494950</v>
      </c>
    </row>
    <row r="152" spans="1:12" ht="11.25">
      <c r="A152" s="14"/>
      <c r="B152" s="30"/>
      <c r="C152" s="35"/>
      <c r="D152" s="27"/>
      <c r="E152" s="17"/>
      <c r="F152" s="17"/>
      <c r="G152" s="17"/>
      <c r="H152" s="17"/>
      <c r="I152" s="17"/>
      <c r="J152" s="17"/>
      <c r="K152" s="17"/>
      <c r="L152" s="27">
        <f t="shared" si="15"/>
        <v>0</v>
      </c>
    </row>
    <row r="153" spans="1:12" ht="11.25">
      <c r="A153" s="14"/>
      <c r="B153" s="30">
        <v>92116</v>
      </c>
      <c r="C153" s="35" t="s">
        <v>260</v>
      </c>
      <c r="D153" s="26">
        <v>420000</v>
      </c>
      <c r="E153" s="26"/>
      <c r="F153" s="26"/>
      <c r="G153" s="17"/>
      <c r="H153" s="16">
        <v>380000</v>
      </c>
      <c r="I153" s="17"/>
      <c r="J153" s="17"/>
      <c r="K153" s="16">
        <v>40000</v>
      </c>
      <c r="L153" s="27">
        <f t="shared" si="15"/>
        <v>420000</v>
      </c>
    </row>
    <row r="154" spans="1:12" ht="11.25">
      <c r="A154" s="14"/>
      <c r="B154" s="30"/>
      <c r="C154" s="35"/>
      <c r="D154" s="26"/>
      <c r="E154" s="26"/>
      <c r="F154" s="26"/>
      <c r="G154" s="17"/>
      <c r="H154" s="17"/>
      <c r="I154" s="17"/>
      <c r="J154" s="17"/>
      <c r="K154" s="17"/>
      <c r="L154" s="27">
        <f t="shared" si="15"/>
        <v>0</v>
      </c>
    </row>
    <row r="155" spans="1:12" ht="11.25">
      <c r="A155" s="14"/>
      <c r="B155" s="30">
        <v>92120</v>
      </c>
      <c r="C155" s="35" t="s">
        <v>191</v>
      </c>
      <c r="D155" s="26">
        <v>10000</v>
      </c>
      <c r="E155" s="26"/>
      <c r="F155" s="26"/>
      <c r="G155" s="17"/>
      <c r="H155" s="16">
        <v>10000</v>
      </c>
      <c r="I155" s="17"/>
      <c r="J155" s="17"/>
      <c r="K155" s="16"/>
      <c r="L155" s="27">
        <f t="shared" si="15"/>
        <v>10000</v>
      </c>
    </row>
    <row r="156" spans="1:12" ht="11.25">
      <c r="A156" s="14"/>
      <c r="B156" s="30"/>
      <c r="C156" s="35"/>
      <c r="D156" s="26"/>
      <c r="E156" s="26"/>
      <c r="F156" s="26"/>
      <c r="G156" s="17"/>
      <c r="H156" s="17"/>
      <c r="I156" s="17"/>
      <c r="J156" s="17"/>
      <c r="K156" s="17"/>
      <c r="L156" s="27">
        <f t="shared" si="15"/>
        <v>0</v>
      </c>
    </row>
    <row r="157" spans="1:12" ht="11.25">
      <c r="A157" s="14"/>
      <c r="B157" s="30">
        <v>92195</v>
      </c>
      <c r="C157" s="35" t="s">
        <v>6</v>
      </c>
      <c r="D157" s="26">
        <v>13200</v>
      </c>
      <c r="E157" s="26">
        <v>13200</v>
      </c>
      <c r="F157" s="26"/>
      <c r="G157" s="17"/>
      <c r="H157" s="16"/>
      <c r="I157" s="17"/>
      <c r="J157" s="17"/>
      <c r="K157" s="17"/>
      <c r="L157" s="27">
        <f t="shared" si="15"/>
        <v>13200</v>
      </c>
    </row>
    <row r="158" spans="1:12" ht="11.25">
      <c r="A158" s="14"/>
      <c r="B158" s="58"/>
      <c r="C158" s="35"/>
      <c r="D158" s="27"/>
      <c r="E158" s="17"/>
      <c r="F158" s="17"/>
      <c r="G158" s="17"/>
      <c r="H158" s="17"/>
      <c r="I158" s="17"/>
      <c r="J158" s="17"/>
      <c r="K158" s="17"/>
      <c r="L158" s="27">
        <f t="shared" si="15"/>
        <v>0</v>
      </c>
    </row>
    <row r="159" spans="1:12" ht="12">
      <c r="A159" s="13">
        <v>926</v>
      </c>
      <c r="B159" s="131"/>
      <c r="C159" s="34" t="s">
        <v>3</v>
      </c>
      <c r="D159" s="25">
        <f>SUM(D161,D163,)</f>
        <v>4164500</v>
      </c>
      <c r="E159" s="25">
        <f aca="true" t="shared" si="17" ref="E159:K159">SUM(E161,E163,)</f>
        <v>716826</v>
      </c>
      <c r="F159" s="25">
        <f t="shared" si="17"/>
        <v>0</v>
      </c>
      <c r="G159" s="25">
        <f t="shared" si="17"/>
        <v>868174</v>
      </c>
      <c r="H159" s="25">
        <f t="shared" si="17"/>
        <v>179500</v>
      </c>
      <c r="I159" s="25">
        <f t="shared" si="17"/>
        <v>0</v>
      </c>
      <c r="J159" s="25">
        <f t="shared" si="17"/>
        <v>0</v>
      </c>
      <c r="K159" s="166">
        <f t="shared" si="17"/>
        <v>2400000</v>
      </c>
      <c r="L159" s="27">
        <f t="shared" si="15"/>
        <v>4164500</v>
      </c>
    </row>
    <row r="160" spans="1:12" ht="12">
      <c r="A160" s="55"/>
      <c r="B160" s="135"/>
      <c r="C160" s="136"/>
      <c r="D160" s="56"/>
      <c r="E160" s="130"/>
      <c r="F160" s="130"/>
      <c r="G160" s="130"/>
      <c r="H160" s="130"/>
      <c r="I160" s="130"/>
      <c r="J160" s="130"/>
      <c r="K160" s="130"/>
      <c r="L160" s="27">
        <f t="shared" si="15"/>
        <v>0</v>
      </c>
    </row>
    <row r="161" spans="1:12" ht="11.25">
      <c r="A161" s="15"/>
      <c r="B161" s="30">
        <v>92601</v>
      </c>
      <c r="C161" s="3" t="s">
        <v>430</v>
      </c>
      <c r="D161" s="26">
        <v>1560000</v>
      </c>
      <c r="E161" s="26">
        <v>691826</v>
      </c>
      <c r="F161" s="26"/>
      <c r="G161" s="26">
        <v>868174</v>
      </c>
      <c r="H161" s="17"/>
      <c r="I161" s="16"/>
      <c r="J161" s="17"/>
      <c r="K161" s="17"/>
      <c r="L161" s="27">
        <f t="shared" si="15"/>
        <v>1560000</v>
      </c>
    </row>
    <row r="162" spans="1:12" ht="11.25">
      <c r="A162" s="15"/>
      <c r="B162" s="30"/>
      <c r="C162" s="3"/>
      <c r="D162" s="26"/>
      <c r="E162" s="17"/>
      <c r="F162" s="17"/>
      <c r="G162" s="17"/>
      <c r="H162" s="17"/>
      <c r="I162" s="17"/>
      <c r="J162" s="17"/>
      <c r="K162" s="17"/>
      <c r="L162" s="27">
        <f t="shared" si="15"/>
        <v>0</v>
      </c>
    </row>
    <row r="163" spans="1:12" ht="11.25">
      <c r="A163" s="14"/>
      <c r="B163" s="30">
        <v>92695</v>
      </c>
      <c r="C163" s="35" t="s">
        <v>6</v>
      </c>
      <c r="D163" s="26">
        <v>2604500</v>
      </c>
      <c r="E163" s="26">
        <v>25000</v>
      </c>
      <c r="F163" s="26"/>
      <c r="G163" s="16"/>
      <c r="H163" s="16">
        <v>179500</v>
      </c>
      <c r="I163" s="17"/>
      <c r="J163" s="16"/>
      <c r="K163" s="16">
        <v>2400000</v>
      </c>
      <c r="L163" s="27">
        <f t="shared" si="15"/>
        <v>2604500</v>
      </c>
    </row>
    <row r="164" spans="1:12" ht="11.25">
      <c r="A164" s="14"/>
      <c r="B164" s="30"/>
      <c r="C164" s="35"/>
      <c r="D164" s="26"/>
      <c r="E164" s="17"/>
      <c r="F164" s="17"/>
      <c r="G164" s="17"/>
      <c r="H164" s="17"/>
      <c r="I164" s="17"/>
      <c r="J164" s="17"/>
      <c r="K164" s="17"/>
      <c r="L164" s="27">
        <f t="shared" si="15"/>
        <v>0</v>
      </c>
    </row>
    <row r="165" spans="1:12" ht="12">
      <c r="A165" s="541"/>
      <c r="B165" s="132"/>
      <c r="C165" s="133" t="s">
        <v>16</v>
      </c>
      <c r="D165" s="47">
        <f>SUM(D19,D26,D32,D35,D38,D46,D58,D64,D77,D81,D85,D88,D104,D110,D132,D140,D150,D159,)</f>
        <v>39602248</v>
      </c>
      <c r="E165" s="47">
        <f aca="true" t="shared" si="18" ref="E165:K165">SUM(E19,E26,E32,E35,E38,E46,E58,E64,E77,E81,E85,E88,E104,E110,E132,E140,E150,E159,)</f>
        <v>11860650</v>
      </c>
      <c r="F165" s="47">
        <f t="shared" si="18"/>
        <v>11300</v>
      </c>
      <c r="G165" s="47">
        <f t="shared" si="18"/>
        <v>16124298</v>
      </c>
      <c r="H165" s="47">
        <f t="shared" si="18"/>
        <v>1047000</v>
      </c>
      <c r="I165" s="47">
        <f t="shared" si="18"/>
        <v>750000</v>
      </c>
      <c r="J165" s="47">
        <f t="shared" si="18"/>
        <v>20000</v>
      </c>
      <c r="K165" s="47">
        <f t="shared" si="18"/>
        <v>9789000</v>
      </c>
      <c r="L165" s="27">
        <f t="shared" si="15"/>
        <v>39602248</v>
      </c>
    </row>
    <row r="166" spans="4:5" ht="11.25">
      <c r="D166" s="10">
        <f>SUM(E166,G165:K165,)</f>
        <v>39602248</v>
      </c>
      <c r="E166" s="10">
        <f>SUM(E165:F165)</f>
        <v>11871950</v>
      </c>
    </row>
    <row r="167" spans="4:12" ht="11.25">
      <c r="D167" s="10">
        <f>D165-D166</f>
        <v>0</v>
      </c>
      <c r="L167" s="10">
        <f>D165-L165</f>
        <v>0</v>
      </c>
    </row>
    <row r="168" ht="11.25">
      <c r="D168" s="10"/>
    </row>
  </sheetData>
  <mergeCells count="17">
    <mergeCell ref="E11:J12"/>
    <mergeCell ref="E13:F13"/>
    <mergeCell ref="B11:B18"/>
    <mergeCell ref="C11:C18"/>
    <mergeCell ref="H13:H18"/>
    <mergeCell ref="G13:G18"/>
    <mergeCell ref="J13:J18"/>
    <mergeCell ref="A11:A18"/>
    <mergeCell ref="K11:K18"/>
    <mergeCell ref="J2:K2"/>
    <mergeCell ref="J4:K4"/>
    <mergeCell ref="A6:K6"/>
    <mergeCell ref="A7:K7"/>
    <mergeCell ref="A4:D4"/>
    <mergeCell ref="A5:D5"/>
    <mergeCell ref="E15:E18"/>
    <mergeCell ref="E9:F9"/>
  </mergeCells>
  <printOptions/>
  <pageMargins left="0.3937007874015748" right="0.5905511811023623" top="0.984251968503937" bottom="0.5905511811023623" header="0.5118110236220472" footer="0.8661417322834646"/>
  <pageSetup horizontalDpi="300" verticalDpi="300" orientation="landscape" paperSize="9" scale="95" r:id="rId2"/>
  <rowBreaks count="3" manualBreakCount="3">
    <brk id="49" max="10" man="1"/>
    <brk id="94" max="10" man="1"/>
    <brk id="139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6"/>
  <sheetViews>
    <sheetView showZeros="0" view="pageBreakPreview" zoomScaleSheetLayoutView="100" workbookViewId="0" topLeftCell="F1">
      <selection activeCell="J4" sqref="J4:K4"/>
    </sheetView>
  </sheetViews>
  <sheetFormatPr defaultColWidth="9.140625" defaultRowHeight="12"/>
  <cols>
    <col min="1" max="1" width="5.8515625" style="2" customWidth="1"/>
    <col min="2" max="2" width="6.8515625" style="2" customWidth="1"/>
    <col min="3" max="3" width="45.140625" style="2" customWidth="1"/>
    <col min="4" max="5" width="15.8515625" style="2" customWidth="1"/>
    <col min="6" max="6" width="13.8515625" style="2" customWidth="1"/>
    <col min="7" max="11" width="14.8515625" style="2" customWidth="1"/>
    <col min="12" max="12" width="15.8515625" style="2" customWidth="1"/>
    <col min="13" max="16384" width="9.28125" style="2" customWidth="1"/>
  </cols>
  <sheetData>
    <row r="1" spans="4:10" ht="12">
      <c r="D1" s="24"/>
      <c r="J1" s="71" t="s">
        <v>485</v>
      </c>
    </row>
    <row r="2" spans="10:11" ht="12">
      <c r="J2" s="726" t="s">
        <v>655</v>
      </c>
      <c r="K2" s="726"/>
    </row>
    <row r="3" ht="12">
      <c r="J3" s="24" t="s">
        <v>43</v>
      </c>
    </row>
    <row r="4" spans="1:11" ht="12.75">
      <c r="A4" s="733"/>
      <c r="B4" s="733"/>
      <c r="C4" s="733"/>
      <c r="D4" s="733"/>
      <c r="J4" s="727" t="s">
        <v>656</v>
      </c>
      <c r="K4" s="727"/>
    </row>
    <row r="5" spans="1:4" ht="12.75">
      <c r="A5" s="733"/>
      <c r="B5" s="733"/>
      <c r="C5" s="733"/>
      <c r="D5" s="733"/>
    </row>
    <row r="6" spans="1:11" ht="12.75">
      <c r="A6" s="733" t="s">
        <v>405</v>
      </c>
      <c r="B6" s="733"/>
      <c r="C6" s="733"/>
      <c r="D6" s="733"/>
      <c r="E6" s="733"/>
      <c r="F6" s="733"/>
      <c r="G6" s="733"/>
      <c r="H6" s="733"/>
      <c r="I6" s="733"/>
      <c r="J6" s="733"/>
      <c r="K6" s="733"/>
    </row>
    <row r="7" spans="1:11" ht="12.75">
      <c r="A7" s="40"/>
      <c r="B7" s="40"/>
      <c r="C7" s="733" t="s">
        <v>330</v>
      </c>
      <c r="D7" s="733"/>
      <c r="E7" s="733"/>
      <c r="F7" s="733"/>
      <c r="G7" s="733"/>
      <c r="H7" s="733"/>
      <c r="I7" s="733"/>
      <c r="J7" s="733"/>
      <c r="K7" s="733"/>
    </row>
    <row r="8" spans="1:11" ht="12.75">
      <c r="A8" s="733" t="s">
        <v>73</v>
      </c>
      <c r="B8" s="733"/>
      <c r="C8" s="733"/>
      <c r="D8" s="733"/>
      <c r="E8" s="733"/>
      <c r="F8" s="733"/>
      <c r="G8" s="733"/>
      <c r="H8" s="733"/>
      <c r="I8" s="733"/>
      <c r="J8" s="733"/>
      <c r="K8" s="733"/>
    </row>
    <row r="9" spans="1:11" ht="12.75">
      <c r="A9" s="40"/>
      <c r="B9" s="40"/>
      <c r="C9" s="40"/>
      <c r="D9" s="40"/>
      <c r="G9" s="40"/>
      <c r="H9" s="40"/>
      <c r="I9" s="40"/>
      <c r="J9" s="40"/>
      <c r="K9" s="40"/>
    </row>
    <row r="10" spans="3:6" ht="12.75">
      <c r="C10" s="53"/>
      <c r="E10" s="733" t="s">
        <v>363</v>
      </c>
      <c r="F10" s="733"/>
    </row>
    <row r="12" spans="1:11" ht="12" customHeight="1">
      <c r="A12" s="708" t="s">
        <v>45</v>
      </c>
      <c r="B12" s="708" t="s">
        <v>277</v>
      </c>
      <c r="C12" s="708" t="s">
        <v>46</v>
      </c>
      <c r="D12" s="362"/>
      <c r="E12" s="695" t="s">
        <v>75</v>
      </c>
      <c r="F12" s="696"/>
      <c r="G12" s="696"/>
      <c r="H12" s="696"/>
      <c r="I12" s="696"/>
      <c r="J12" s="697"/>
      <c r="K12" s="708" t="s">
        <v>278</v>
      </c>
    </row>
    <row r="13" spans="1:11" ht="12" customHeight="1">
      <c r="A13" s="709"/>
      <c r="B13" s="709"/>
      <c r="C13" s="709"/>
      <c r="D13" s="363" t="s">
        <v>74</v>
      </c>
      <c r="E13" s="698"/>
      <c r="F13" s="699"/>
      <c r="G13" s="699"/>
      <c r="H13" s="699"/>
      <c r="I13" s="699"/>
      <c r="J13" s="700"/>
      <c r="K13" s="709"/>
    </row>
    <row r="14" spans="1:11" ht="12" customHeight="1">
      <c r="A14" s="709"/>
      <c r="B14" s="709"/>
      <c r="C14" s="709"/>
      <c r="D14" s="363" t="s">
        <v>77</v>
      </c>
      <c r="E14" s="694" t="s">
        <v>355</v>
      </c>
      <c r="F14" s="739"/>
      <c r="G14" s="708" t="s">
        <v>279</v>
      </c>
      <c r="H14" s="708" t="s">
        <v>9</v>
      </c>
      <c r="I14" s="140" t="s">
        <v>76</v>
      </c>
      <c r="J14" s="740" t="s">
        <v>79</v>
      </c>
      <c r="K14" s="709"/>
    </row>
    <row r="15" spans="1:11" ht="12">
      <c r="A15" s="709"/>
      <c r="B15" s="709"/>
      <c r="C15" s="709"/>
      <c r="D15" s="363" t="s">
        <v>78</v>
      </c>
      <c r="E15" s="364"/>
      <c r="F15" s="364"/>
      <c r="G15" s="709"/>
      <c r="H15" s="709"/>
      <c r="I15" s="138" t="s">
        <v>82</v>
      </c>
      <c r="J15" s="741"/>
      <c r="K15" s="709"/>
    </row>
    <row r="16" spans="1:11" ht="12">
      <c r="A16" s="709"/>
      <c r="B16" s="709"/>
      <c r="C16" s="709"/>
      <c r="D16" s="363" t="s">
        <v>80</v>
      </c>
      <c r="E16" s="708" t="s">
        <v>95</v>
      </c>
      <c r="F16" s="365">
        <v>0.002</v>
      </c>
      <c r="G16" s="709"/>
      <c r="H16" s="709"/>
      <c r="I16" s="138" t="s">
        <v>84</v>
      </c>
      <c r="J16" s="741"/>
      <c r="K16" s="709"/>
    </row>
    <row r="17" spans="1:11" ht="12">
      <c r="A17" s="709"/>
      <c r="B17" s="709"/>
      <c r="C17" s="709"/>
      <c r="D17" s="363" t="s">
        <v>83</v>
      </c>
      <c r="E17" s="709"/>
      <c r="F17" s="363" t="s">
        <v>255</v>
      </c>
      <c r="G17" s="709"/>
      <c r="H17" s="709"/>
      <c r="I17" s="138"/>
      <c r="J17" s="741"/>
      <c r="K17" s="709"/>
    </row>
    <row r="18" spans="1:11" ht="12">
      <c r="A18" s="709"/>
      <c r="B18" s="709"/>
      <c r="C18" s="709"/>
      <c r="D18" s="363"/>
      <c r="E18" s="709"/>
      <c r="F18" s="363" t="s">
        <v>269</v>
      </c>
      <c r="G18" s="709"/>
      <c r="H18" s="709"/>
      <c r="I18" s="138"/>
      <c r="J18" s="741"/>
      <c r="K18" s="709"/>
    </row>
    <row r="19" spans="1:11" ht="12">
      <c r="A19" s="710"/>
      <c r="B19" s="710"/>
      <c r="C19" s="710"/>
      <c r="D19" s="366"/>
      <c r="E19" s="710"/>
      <c r="F19" s="366" t="s">
        <v>256</v>
      </c>
      <c r="G19" s="710"/>
      <c r="H19" s="710"/>
      <c r="I19" s="142"/>
      <c r="J19" s="742"/>
      <c r="K19" s="710"/>
    </row>
    <row r="20" spans="1:12" ht="12">
      <c r="A20" s="289" t="s">
        <v>139</v>
      </c>
      <c r="B20" s="48"/>
      <c r="C20" s="34" t="s">
        <v>364</v>
      </c>
      <c r="D20" s="29">
        <f>SUM(D21,D23,D25,)</f>
        <v>43000</v>
      </c>
      <c r="E20" s="29">
        <f>SUM(E21,E23,E25,)</f>
        <v>43000</v>
      </c>
      <c r="F20" s="29">
        <f>SUM(F21,F23,F25,)</f>
        <v>0</v>
      </c>
      <c r="G20" s="29">
        <f>SUM(G21,G23,G25,)</f>
        <v>0</v>
      </c>
      <c r="H20" s="29">
        <f>SUM(H21,H23,H25,)</f>
        <v>0</v>
      </c>
      <c r="I20" s="29"/>
      <c r="J20" s="29"/>
      <c r="K20" s="166"/>
      <c r="L20" s="27">
        <f aca="true" t="shared" si="0" ref="L20:L32">SUM(E20:K20)</f>
        <v>43000</v>
      </c>
    </row>
    <row r="21" spans="1:12" ht="11.25">
      <c r="A21" s="14"/>
      <c r="B21" s="219" t="s">
        <v>176</v>
      </c>
      <c r="C21" s="35" t="s">
        <v>362</v>
      </c>
      <c r="D21" s="26">
        <v>10000</v>
      </c>
      <c r="E21" s="26">
        <v>10000</v>
      </c>
      <c r="F21" s="26"/>
      <c r="G21" s="15"/>
      <c r="H21" s="15"/>
      <c r="I21" s="15"/>
      <c r="J21" s="15"/>
      <c r="K21" s="15"/>
      <c r="L21" s="27">
        <f t="shared" si="0"/>
        <v>10000</v>
      </c>
    </row>
    <row r="22" spans="1:12" ht="11.25">
      <c r="A22" s="14"/>
      <c r="B22" s="219"/>
      <c r="C22" s="35"/>
      <c r="D22" s="26"/>
      <c r="E22" s="26"/>
      <c r="F22" s="26"/>
      <c r="G22" s="15"/>
      <c r="H22" s="15"/>
      <c r="I22" s="15"/>
      <c r="J22" s="15"/>
      <c r="K22" s="15"/>
      <c r="L22" s="27">
        <f t="shared" si="0"/>
        <v>0</v>
      </c>
    </row>
    <row r="23" spans="1:12" ht="11.25">
      <c r="A23" s="14"/>
      <c r="B23" s="219" t="s">
        <v>248</v>
      </c>
      <c r="C23" s="35" t="s">
        <v>249</v>
      </c>
      <c r="D23" s="26">
        <v>17400</v>
      </c>
      <c r="E23" s="26">
        <v>17400</v>
      </c>
      <c r="F23" s="26"/>
      <c r="G23" s="15"/>
      <c r="H23" s="16"/>
      <c r="I23" s="15"/>
      <c r="J23" s="15"/>
      <c r="K23" s="15"/>
      <c r="L23" s="27">
        <f t="shared" si="0"/>
        <v>17400</v>
      </c>
    </row>
    <row r="24" spans="1:12" ht="11.25">
      <c r="A24" s="14"/>
      <c r="B24" s="119"/>
      <c r="C24" s="35"/>
      <c r="D24" s="27"/>
      <c r="E24" s="15"/>
      <c r="F24" s="15"/>
      <c r="G24" s="15"/>
      <c r="H24" s="15"/>
      <c r="I24" s="15"/>
      <c r="J24" s="15"/>
      <c r="K24" s="15"/>
      <c r="L24" s="27">
        <f t="shared" si="0"/>
        <v>0</v>
      </c>
    </row>
    <row r="25" spans="1:12" ht="11.25">
      <c r="A25" s="14"/>
      <c r="B25" s="219" t="s">
        <v>177</v>
      </c>
      <c r="C25" s="35" t="s">
        <v>6</v>
      </c>
      <c r="D25" s="26">
        <v>15600</v>
      </c>
      <c r="E25" s="26">
        <v>15600</v>
      </c>
      <c r="F25" s="26"/>
      <c r="G25" s="15"/>
      <c r="H25" s="15"/>
      <c r="I25" s="15"/>
      <c r="J25" s="15"/>
      <c r="K25" s="16"/>
      <c r="L25" s="27">
        <f t="shared" si="0"/>
        <v>15600</v>
      </c>
    </row>
    <row r="26" spans="1:12" ht="11.25">
      <c r="A26" s="18"/>
      <c r="B26" s="120"/>
      <c r="C26" s="121"/>
      <c r="D26" s="28"/>
      <c r="E26" s="8"/>
      <c r="F26" s="8"/>
      <c r="G26" s="8"/>
      <c r="H26" s="8"/>
      <c r="I26" s="8"/>
      <c r="J26" s="8"/>
      <c r="K26" s="8"/>
      <c r="L26" s="27">
        <f t="shared" si="0"/>
        <v>0</v>
      </c>
    </row>
    <row r="27" spans="1:12" ht="12">
      <c r="A27" s="13">
        <v>600</v>
      </c>
      <c r="B27" s="48"/>
      <c r="C27" s="34" t="s">
        <v>140</v>
      </c>
      <c r="D27" s="25">
        <f aca="true" t="shared" si="1" ref="D27:K27">SUM(D28)</f>
        <v>490000</v>
      </c>
      <c r="E27" s="25">
        <f t="shared" si="1"/>
        <v>190000</v>
      </c>
      <c r="F27" s="25">
        <f t="shared" si="1"/>
        <v>0</v>
      </c>
      <c r="G27" s="25">
        <f t="shared" si="1"/>
        <v>0</v>
      </c>
      <c r="H27" s="25">
        <f t="shared" si="1"/>
        <v>0</v>
      </c>
      <c r="I27" s="25">
        <f t="shared" si="1"/>
        <v>0</v>
      </c>
      <c r="J27" s="25">
        <f t="shared" si="1"/>
        <v>0</v>
      </c>
      <c r="K27" s="25">
        <f t="shared" si="1"/>
        <v>300000</v>
      </c>
      <c r="L27" s="27">
        <f t="shared" si="0"/>
        <v>490000</v>
      </c>
    </row>
    <row r="28" spans="1:12" ht="11.25">
      <c r="A28" s="381"/>
      <c r="B28" s="30">
        <v>60016</v>
      </c>
      <c r="C28" s="268" t="s">
        <v>33</v>
      </c>
      <c r="D28" s="349">
        <v>490000</v>
      </c>
      <c r="E28" s="349">
        <v>190000</v>
      </c>
      <c r="F28" s="349"/>
      <c r="G28" s="348"/>
      <c r="H28" s="348"/>
      <c r="I28" s="348"/>
      <c r="J28" s="348"/>
      <c r="K28" s="349">
        <v>300000</v>
      </c>
      <c r="L28" s="27">
        <f t="shared" si="0"/>
        <v>490000</v>
      </c>
    </row>
    <row r="29" spans="1:12" ht="11.25">
      <c r="A29" s="18"/>
      <c r="B29" s="30"/>
      <c r="C29" s="8"/>
      <c r="D29" s="37"/>
      <c r="E29" s="37"/>
      <c r="F29" s="37"/>
      <c r="G29" s="19"/>
      <c r="H29" s="19"/>
      <c r="I29" s="19"/>
      <c r="J29" s="19"/>
      <c r="K29" s="37"/>
      <c r="L29" s="27">
        <f t="shared" si="0"/>
        <v>0</v>
      </c>
    </row>
    <row r="30" spans="1:12" ht="12" customHeight="1" hidden="1">
      <c r="A30" s="13">
        <v>630</v>
      </c>
      <c r="B30" s="48"/>
      <c r="C30" s="34" t="s">
        <v>250</v>
      </c>
      <c r="D30" s="25"/>
      <c r="E30" s="25"/>
      <c r="F30" s="25"/>
      <c r="G30" s="25"/>
      <c r="H30" s="25"/>
      <c r="I30" s="25"/>
      <c r="J30" s="25"/>
      <c r="K30" s="166"/>
      <c r="L30" s="27">
        <f t="shared" si="0"/>
        <v>0</v>
      </c>
    </row>
    <row r="31" spans="1:12" ht="11.25" customHeight="1" hidden="1">
      <c r="A31" s="14"/>
      <c r="B31" s="30">
        <v>63095</v>
      </c>
      <c r="C31" s="35" t="s">
        <v>6</v>
      </c>
      <c r="D31" s="26"/>
      <c r="E31" s="16"/>
      <c r="F31" s="16"/>
      <c r="G31" s="17"/>
      <c r="H31" s="17"/>
      <c r="I31" s="17"/>
      <c r="J31" s="17"/>
      <c r="K31" s="16"/>
      <c r="L31" s="27">
        <f t="shared" si="0"/>
        <v>0</v>
      </c>
    </row>
    <row r="32" spans="1:12" ht="11.25" customHeight="1" hidden="1">
      <c r="A32" s="14"/>
      <c r="B32" s="30"/>
      <c r="C32" s="35"/>
      <c r="D32" s="26"/>
      <c r="E32" s="16"/>
      <c r="F32" s="16"/>
      <c r="G32" s="17"/>
      <c r="H32" s="17"/>
      <c r="I32" s="17"/>
      <c r="J32" s="17"/>
      <c r="K32" s="16"/>
      <c r="L32" s="27">
        <f t="shared" si="0"/>
        <v>0</v>
      </c>
    </row>
    <row r="33" spans="1:12" ht="11.25" customHeight="1">
      <c r="A33" s="13">
        <v>630</v>
      </c>
      <c r="B33" s="48"/>
      <c r="C33" s="34" t="s">
        <v>250</v>
      </c>
      <c r="D33" s="25">
        <f aca="true" t="shared" si="2" ref="D33:K33">SUM(D34)</f>
        <v>129000</v>
      </c>
      <c r="E33" s="25">
        <f t="shared" si="2"/>
        <v>0</v>
      </c>
      <c r="F33" s="25">
        <f t="shared" si="2"/>
        <v>0</v>
      </c>
      <c r="G33" s="25">
        <f t="shared" si="2"/>
        <v>0</v>
      </c>
      <c r="H33" s="25">
        <f t="shared" si="2"/>
        <v>0</v>
      </c>
      <c r="I33" s="25">
        <f t="shared" si="2"/>
        <v>0</v>
      </c>
      <c r="J33" s="25">
        <f t="shared" si="2"/>
        <v>0</v>
      </c>
      <c r="K33" s="25">
        <f t="shared" si="2"/>
        <v>129000</v>
      </c>
      <c r="L33" s="27"/>
    </row>
    <row r="34" spans="1:12" ht="11.25" customHeight="1">
      <c r="A34" s="14"/>
      <c r="B34" s="30">
        <v>63095</v>
      </c>
      <c r="C34" s="35" t="s">
        <v>6</v>
      </c>
      <c r="D34" s="26">
        <v>129000</v>
      </c>
      <c r="E34" s="26"/>
      <c r="F34" s="26"/>
      <c r="G34" s="27"/>
      <c r="H34" s="27"/>
      <c r="I34" s="27"/>
      <c r="J34" s="27"/>
      <c r="K34" s="16">
        <v>129000</v>
      </c>
      <c r="L34" s="27"/>
    </row>
    <row r="35" spans="1:12" ht="11.25" customHeight="1">
      <c r="A35" s="14"/>
      <c r="B35" s="30"/>
      <c r="C35" s="35"/>
      <c r="D35" s="26"/>
      <c r="E35" s="26"/>
      <c r="F35" s="26"/>
      <c r="G35" s="27"/>
      <c r="H35" s="27"/>
      <c r="I35" s="27"/>
      <c r="J35" s="27"/>
      <c r="K35" s="16"/>
      <c r="L35" s="27"/>
    </row>
    <row r="36" spans="1:12" ht="12">
      <c r="A36" s="13">
        <v>700</v>
      </c>
      <c r="B36" s="123"/>
      <c r="C36" s="34" t="s">
        <v>12</v>
      </c>
      <c r="D36" s="25">
        <f>SUM(D37)</f>
        <v>308961</v>
      </c>
      <c r="E36" s="25">
        <f>SUM(E37)</f>
        <v>308961</v>
      </c>
      <c r="F36" s="25"/>
      <c r="G36" s="25"/>
      <c r="H36" s="25"/>
      <c r="I36" s="25"/>
      <c r="J36" s="25"/>
      <c r="K36" s="166"/>
      <c r="L36" s="27">
        <f aca="true" t="shared" si="3" ref="L36:L63">SUM(E36:K36)</f>
        <v>308961</v>
      </c>
    </row>
    <row r="37" spans="1:12" ht="11.25">
      <c r="A37" s="14"/>
      <c r="B37" s="30">
        <v>70005</v>
      </c>
      <c r="C37" s="35" t="s">
        <v>7</v>
      </c>
      <c r="D37" s="26">
        <v>308961</v>
      </c>
      <c r="E37" s="26">
        <v>308961</v>
      </c>
      <c r="F37" s="26"/>
      <c r="G37" s="17"/>
      <c r="H37" s="17"/>
      <c r="I37" s="16"/>
      <c r="J37" s="17"/>
      <c r="K37" s="17"/>
      <c r="L37" s="27">
        <f t="shared" si="3"/>
        <v>308961</v>
      </c>
    </row>
    <row r="38" spans="1:12" ht="11.25">
      <c r="A38" s="14"/>
      <c r="B38" s="30"/>
      <c r="C38" s="35"/>
      <c r="D38" s="26"/>
      <c r="E38" s="26"/>
      <c r="F38" s="26"/>
      <c r="G38" s="17"/>
      <c r="H38" s="17"/>
      <c r="I38" s="16"/>
      <c r="J38" s="17"/>
      <c r="K38" s="17"/>
      <c r="L38" s="27">
        <f t="shared" si="3"/>
        <v>0</v>
      </c>
    </row>
    <row r="39" spans="1:12" ht="12">
      <c r="A39" s="13">
        <v>710</v>
      </c>
      <c r="B39" s="123"/>
      <c r="C39" s="124" t="s">
        <v>178</v>
      </c>
      <c r="D39" s="25">
        <f aca="true" t="shared" si="4" ref="D39:K39">SUM(D41,D43,D45,)</f>
        <v>530000</v>
      </c>
      <c r="E39" s="25">
        <f t="shared" si="4"/>
        <v>330000</v>
      </c>
      <c r="F39" s="25">
        <f t="shared" si="4"/>
        <v>0</v>
      </c>
      <c r="G39" s="25">
        <f t="shared" si="4"/>
        <v>0</v>
      </c>
      <c r="H39" s="25">
        <f t="shared" si="4"/>
        <v>0</v>
      </c>
      <c r="I39" s="25">
        <f t="shared" si="4"/>
        <v>0</v>
      </c>
      <c r="J39" s="25">
        <f t="shared" si="4"/>
        <v>0</v>
      </c>
      <c r="K39" s="25">
        <f t="shared" si="4"/>
        <v>200000</v>
      </c>
      <c r="L39" s="27">
        <f t="shared" si="3"/>
        <v>530000</v>
      </c>
    </row>
    <row r="40" spans="1:12" ht="11.25">
      <c r="A40" s="14"/>
      <c r="B40" s="30"/>
      <c r="C40" s="35"/>
      <c r="D40" s="27"/>
      <c r="E40" s="17"/>
      <c r="F40" s="17"/>
      <c r="G40" s="17"/>
      <c r="H40" s="17"/>
      <c r="I40" s="17"/>
      <c r="J40" s="17"/>
      <c r="K40" s="17"/>
      <c r="L40" s="27">
        <f t="shared" si="3"/>
        <v>0</v>
      </c>
    </row>
    <row r="41" spans="1:12" ht="11.25">
      <c r="A41" s="14"/>
      <c r="B41" s="30">
        <v>71004</v>
      </c>
      <c r="C41" s="35" t="s">
        <v>179</v>
      </c>
      <c r="D41" s="26">
        <v>250000</v>
      </c>
      <c r="E41" s="26">
        <v>250000</v>
      </c>
      <c r="F41" s="26"/>
      <c r="G41" s="17"/>
      <c r="H41" s="17"/>
      <c r="I41" s="17"/>
      <c r="J41" s="17"/>
      <c r="K41" s="17"/>
      <c r="L41" s="27">
        <f t="shared" si="3"/>
        <v>250000</v>
      </c>
    </row>
    <row r="42" spans="1:12" ht="11.25">
      <c r="A42" s="14"/>
      <c r="B42" s="30"/>
      <c r="C42" s="35"/>
      <c r="D42" s="27"/>
      <c r="E42" s="17"/>
      <c r="F42" s="17"/>
      <c r="G42" s="17"/>
      <c r="H42" s="17"/>
      <c r="I42" s="17"/>
      <c r="J42" s="17"/>
      <c r="K42" s="17"/>
      <c r="L42" s="27">
        <f t="shared" si="3"/>
        <v>0</v>
      </c>
    </row>
    <row r="43" spans="1:12" ht="11.25">
      <c r="A43" s="14"/>
      <c r="B43" s="30">
        <v>71014</v>
      </c>
      <c r="C43" s="35" t="s">
        <v>13</v>
      </c>
      <c r="D43" s="26">
        <v>20000</v>
      </c>
      <c r="E43" s="26">
        <v>20000</v>
      </c>
      <c r="F43" s="26"/>
      <c r="G43" s="17"/>
      <c r="H43" s="17"/>
      <c r="I43" s="17"/>
      <c r="J43" s="17"/>
      <c r="K43" s="17"/>
      <c r="L43" s="27">
        <f t="shared" si="3"/>
        <v>20000</v>
      </c>
    </row>
    <row r="44" spans="1:12" ht="11.25">
      <c r="A44" s="14"/>
      <c r="B44" s="30"/>
      <c r="C44" s="35"/>
      <c r="D44" s="26"/>
      <c r="E44" s="26"/>
      <c r="F44" s="26"/>
      <c r="G44" s="17"/>
      <c r="H44" s="17"/>
      <c r="I44" s="17"/>
      <c r="J44" s="17"/>
      <c r="K44" s="17"/>
      <c r="L44" s="27">
        <f t="shared" si="3"/>
        <v>0</v>
      </c>
    </row>
    <row r="45" spans="1:12" ht="11.25">
      <c r="A45" s="14"/>
      <c r="B45" s="30">
        <v>71035</v>
      </c>
      <c r="C45" s="35" t="s">
        <v>232</v>
      </c>
      <c r="D45" s="26">
        <v>260000</v>
      </c>
      <c r="E45" s="26">
        <v>60000</v>
      </c>
      <c r="F45" s="26"/>
      <c r="G45" s="17"/>
      <c r="H45" s="17"/>
      <c r="I45" s="17"/>
      <c r="J45" s="17"/>
      <c r="K45" s="16">
        <v>200000</v>
      </c>
      <c r="L45" s="27">
        <f t="shared" si="3"/>
        <v>260000</v>
      </c>
    </row>
    <row r="46" spans="1:12" ht="11.25">
      <c r="A46" s="18"/>
      <c r="B46" s="58"/>
      <c r="C46" s="36"/>
      <c r="D46" s="222"/>
      <c r="E46" s="222"/>
      <c r="F46" s="222"/>
      <c r="G46" s="19"/>
      <c r="H46" s="19"/>
      <c r="I46" s="19"/>
      <c r="J46" s="19"/>
      <c r="K46" s="19"/>
      <c r="L46" s="27">
        <f t="shared" si="3"/>
        <v>0</v>
      </c>
    </row>
    <row r="47" spans="1:12" ht="12">
      <c r="A47" s="13">
        <v>750</v>
      </c>
      <c r="B47" s="123"/>
      <c r="C47" s="34" t="s">
        <v>141</v>
      </c>
      <c r="D47" s="25">
        <f aca="true" t="shared" si="5" ref="D47:K47">SUM(D49,D51,D53,D57,)</f>
        <v>4157600</v>
      </c>
      <c r="E47" s="25">
        <f t="shared" si="5"/>
        <v>1238600</v>
      </c>
      <c r="F47" s="25">
        <f t="shared" si="5"/>
        <v>0</v>
      </c>
      <c r="G47" s="25">
        <f t="shared" si="5"/>
        <v>2839000</v>
      </c>
      <c r="H47" s="25">
        <f t="shared" si="5"/>
        <v>0</v>
      </c>
      <c r="I47" s="25">
        <f t="shared" si="5"/>
        <v>0</v>
      </c>
      <c r="J47" s="25">
        <f t="shared" si="5"/>
        <v>0</v>
      </c>
      <c r="K47" s="166">
        <f t="shared" si="5"/>
        <v>80000</v>
      </c>
      <c r="L47" s="27">
        <f t="shared" si="3"/>
        <v>4157600</v>
      </c>
    </row>
    <row r="48" spans="1:12" ht="11.25">
      <c r="A48" s="14"/>
      <c r="B48" s="347"/>
      <c r="C48" s="35"/>
      <c r="D48" s="349"/>
      <c r="E48" s="349"/>
      <c r="F48" s="349"/>
      <c r="G48" s="348"/>
      <c r="H48" s="348"/>
      <c r="I48" s="348"/>
      <c r="J48" s="348"/>
      <c r="K48" s="348"/>
      <c r="L48" s="27">
        <f t="shared" si="3"/>
        <v>0</v>
      </c>
    </row>
    <row r="49" spans="1:12" ht="11.25">
      <c r="A49" s="8"/>
      <c r="B49" s="58">
        <v>75011</v>
      </c>
      <c r="C49" s="117" t="s">
        <v>11</v>
      </c>
      <c r="D49" s="37">
        <v>139000</v>
      </c>
      <c r="E49" s="37">
        <v>32000</v>
      </c>
      <c r="F49" s="37"/>
      <c r="G49" s="37">
        <v>107000</v>
      </c>
      <c r="H49" s="19"/>
      <c r="I49" s="19"/>
      <c r="J49" s="19"/>
      <c r="K49" s="37"/>
      <c r="L49" s="27">
        <f t="shared" si="3"/>
        <v>139000</v>
      </c>
    </row>
    <row r="50" spans="1:12" ht="11.25">
      <c r="A50" s="268"/>
      <c r="B50" s="347"/>
      <c r="C50" s="542"/>
      <c r="D50" s="349"/>
      <c r="E50" s="348"/>
      <c r="F50" s="348"/>
      <c r="G50" s="348"/>
      <c r="H50" s="348"/>
      <c r="I50" s="348"/>
      <c r="J50" s="348"/>
      <c r="K50" s="348"/>
      <c r="L50" s="27">
        <f t="shared" si="3"/>
        <v>0</v>
      </c>
    </row>
    <row r="51" spans="1:12" ht="11.25">
      <c r="A51" s="14"/>
      <c r="B51" s="30">
        <v>75022</v>
      </c>
      <c r="C51" s="35" t="s">
        <v>251</v>
      </c>
      <c r="D51" s="16">
        <v>214000</v>
      </c>
      <c r="E51" s="16">
        <v>214000</v>
      </c>
      <c r="F51" s="16"/>
      <c r="G51" s="17"/>
      <c r="H51" s="17"/>
      <c r="I51" s="17"/>
      <c r="J51" s="17"/>
      <c r="K51" s="16"/>
      <c r="L51" s="27">
        <f t="shared" si="3"/>
        <v>214000</v>
      </c>
    </row>
    <row r="52" spans="1:12" ht="11.25">
      <c r="A52" s="14"/>
      <c r="B52" s="30"/>
      <c r="C52" s="35"/>
      <c r="D52" s="16"/>
      <c r="E52" s="17"/>
      <c r="F52" s="17"/>
      <c r="G52" s="17"/>
      <c r="H52" s="17"/>
      <c r="I52" s="17"/>
      <c r="J52" s="17"/>
      <c r="K52" s="17"/>
      <c r="L52" s="27">
        <f t="shared" si="3"/>
        <v>0</v>
      </c>
    </row>
    <row r="53" spans="1:12" ht="11.25">
      <c r="A53" s="14"/>
      <c r="B53" s="30">
        <v>75023</v>
      </c>
      <c r="C53" s="35" t="s">
        <v>252</v>
      </c>
      <c r="D53" s="16">
        <v>3640000</v>
      </c>
      <c r="E53" s="16">
        <v>828000</v>
      </c>
      <c r="F53" s="16"/>
      <c r="G53" s="16">
        <v>2732000</v>
      </c>
      <c r="H53" s="17"/>
      <c r="I53" s="17"/>
      <c r="J53" s="17"/>
      <c r="K53" s="16">
        <v>80000</v>
      </c>
      <c r="L53" s="27">
        <f t="shared" si="3"/>
        <v>3640000</v>
      </c>
    </row>
    <row r="54" spans="1:12" ht="11.25">
      <c r="A54" s="14"/>
      <c r="B54" s="30"/>
      <c r="C54" s="35"/>
      <c r="D54" s="16"/>
      <c r="E54" s="16"/>
      <c r="F54" s="16"/>
      <c r="G54" s="16"/>
      <c r="H54" s="17"/>
      <c r="I54" s="17"/>
      <c r="J54" s="17"/>
      <c r="K54" s="16"/>
      <c r="L54" s="27">
        <f t="shared" si="3"/>
        <v>0</v>
      </c>
    </row>
    <row r="55" spans="1:12" ht="11.25" customHeight="1" hidden="1">
      <c r="A55" s="14"/>
      <c r="B55" s="30"/>
      <c r="C55" s="35"/>
      <c r="D55" s="17"/>
      <c r="E55" s="17"/>
      <c r="F55" s="17"/>
      <c r="G55" s="17"/>
      <c r="H55" s="17"/>
      <c r="I55" s="17"/>
      <c r="J55" s="17"/>
      <c r="K55" s="17"/>
      <c r="L55" s="27">
        <f t="shared" si="3"/>
        <v>0</v>
      </c>
    </row>
    <row r="56" spans="1:12" ht="11.25" customHeight="1" hidden="1">
      <c r="A56" s="14"/>
      <c r="B56" s="30">
        <v>75056</v>
      </c>
      <c r="C56" s="35" t="s">
        <v>125</v>
      </c>
      <c r="D56" s="16"/>
      <c r="E56" s="16"/>
      <c r="F56" s="16"/>
      <c r="G56" s="16"/>
      <c r="H56" s="17"/>
      <c r="I56" s="17"/>
      <c r="J56" s="17"/>
      <c r="K56" s="17"/>
      <c r="L56" s="27">
        <f t="shared" si="3"/>
        <v>0</v>
      </c>
    </row>
    <row r="57" spans="1:12" ht="11.25">
      <c r="A57" s="14"/>
      <c r="B57" s="30">
        <v>75095</v>
      </c>
      <c r="C57" s="35" t="s">
        <v>6</v>
      </c>
      <c r="D57" s="16">
        <v>164600</v>
      </c>
      <c r="E57" s="16">
        <v>164600</v>
      </c>
      <c r="F57" s="16"/>
      <c r="G57" s="16"/>
      <c r="H57" s="17"/>
      <c r="I57" s="17"/>
      <c r="J57" s="17"/>
      <c r="K57" s="17"/>
      <c r="L57" s="27">
        <f t="shared" si="3"/>
        <v>164600</v>
      </c>
    </row>
    <row r="58" spans="1:12" ht="11.25">
      <c r="A58" s="18"/>
      <c r="B58" s="58"/>
      <c r="C58" s="36"/>
      <c r="D58" s="37"/>
      <c r="E58" s="37"/>
      <c r="F58" s="37"/>
      <c r="G58" s="19"/>
      <c r="H58" s="19"/>
      <c r="I58" s="19"/>
      <c r="J58" s="19"/>
      <c r="K58" s="19"/>
      <c r="L58" s="27">
        <f t="shared" si="3"/>
        <v>0</v>
      </c>
    </row>
    <row r="59" spans="1:12" ht="12">
      <c r="A59" s="13">
        <v>754</v>
      </c>
      <c r="B59" s="123"/>
      <c r="C59" s="34" t="s">
        <v>180</v>
      </c>
      <c r="D59" s="25">
        <f aca="true" t="shared" si="6" ref="D59:K59">SUM(D62,D64,D66,D68,D70,)</f>
        <v>502500</v>
      </c>
      <c r="E59" s="25">
        <f t="shared" si="6"/>
        <v>146500</v>
      </c>
      <c r="F59" s="25">
        <f t="shared" si="6"/>
        <v>0</v>
      </c>
      <c r="G59" s="25">
        <f t="shared" si="6"/>
        <v>298500</v>
      </c>
      <c r="H59" s="25">
        <f t="shared" si="6"/>
        <v>7500</v>
      </c>
      <c r="I59" s="25">
        <f t="shared" si="6"/>
        <v>0</v>
      </c>
      <c r="J59" s="25">
        <f t="shared" si="6"/>
        <v>0</v>
      </c>
      <c r="K59" s="25">
        <f t="shared" si="6"/>
        <v>50000</v>
      </c>
      <c r="L59" s="27">
        <f t="shared" si="3"/>
        <v>502500</v>
      </c>
    </row>
    <row r="60" spans="1:12" ht="12">
      <c r="A60" s="21"/>
      <c r="B60" s="125"/>
      <c r="C60" s="38" t="s">
        <v>157</v>
      </c>
      <c r="D60" s="29"/>
      <c r="E60" s="29"/>
      <c r="F60" s="29"/>
      <c r="G60" s="29"/>
      <c r="H60" s="29"/>
      <c r="I60" s="126"/>
      <c r="J60" s="29"/>
      <c r="K60" s="20"/>
      <c r="L60" s="27">
        <f t="shared" si="3"/>
        <v>0</v>
      </c>
    </row>
    <row r="61" spans="1:12" ht="11.25">
      <c r="A61" s="14"/>
      <c r="B61" s="30"/>
      <c r="C61" s="39"/>
      <c r="D61" s="26"/>
      <c r="E61" s="17"/>
      <c r="F61" s="17"/>
      <c r="G61" s="17"/>
      <c r="H61" s="17"/>
      <c r="I61" s="17"/>
      <c r="J61" s="17"/>
      <c r="K61" s="17"/>
      <c r="L61" s="27">
        <f t="shared" si="3"/>
        <v>0</v>
      </c>
    </row>
    <row r="62" spans="1:12" ht="11.25">
      <c r="A62" s="14"/>
      <c r="B62" s="30">
        <v>75412</v>
      </c>
      <c r="C62" s="39" t="s">
        <v>406</v>
      </c>
      <c r="D62" s="26">
        <v>192000</v>
      </c>
      <c r="E62" s="16">
        <v>93500</v>
      </c>
      <c r="F62" s="16"/>
      <c r="G62" s="16">
        <v>48500</v>
      </c>
      <c r="H62" s="17"/>
      <c r="I62" s="17"/>
      <c r="J62" s="17"/>
      <c r="K62" s="16">
        <v>50000</v>
      </c>
      <c r="L62" s="27">
        <f t="shared" si="3"/>
        <v>192000</v>
      </c>
    </row>
    <row r="63" spans="1:12" ht="11.25">
      <c r="A63" s="14"/>
      <c r="B63" s="30"/>
      <c r="C63" s="39"/>
      <c r="D63" s="26"/>
      <c r="E63" s="17"/>
      <c r="F63" s="17"/>
      <c r="G63" s="17"/>
      <c r="H63" s="17"/>
      <c r="I63" s="17"/>
      <c r="J63" s="17"/>
      <c r="K63" s="17"/>
      <c r="L63" s="27">
        <f t="shared" si="3"/>
        <v>0</v>
      </c>
    </row>
    <row r="64" spans="1:12" ht="11.25">
      <c r="A64" s="14"/>
      <c r="B64" s="30">
        <v>75414</v>
      </c>
      <c r="C64" s="39" t="s">
        <v>428</v>
      </c>
      <c r="D64" s="26">
        <v>3000</v>
      </c>
      <c r="E64" s="16">
        <v>3000</v>
      </c>
      <c r="F64" s="17"/>
      <c r="G64" s="17"/>
      <c r="H64" s="17"/>
      <c r="I64" s="17"/>
      <c r="J64" s="17"/>
      <c r="K64" s="17"/>
      <c r="L64" s="27"/>
    </row>
    <row r="65" spans="1:12" ht="11.25">
      <c r="A65" s="14"/>
      <c r="B65" s="30"/>
      <c r="C65" s="39"/>
      <c r="D65" s="26"/>
      <c r="E65" s="17"/>
      <c r="F65" s="17"/>
      <c r="G65" s="17"/>
      <c r="H65" s="17"/>
      <c r="I65" s="17"/>
      <c r="J65" s="17"/>
      <c r="K65" s="17"/>
      <c r="L65" s="27"/>
    </row>
    <row r="66" spans="1:12" ht="11.25">
      <c r="A66" s="14"/>
      <c r="B66" s="30">
        <v>75415</v>
      </c>
      <c r="C66" s="39" t="s">
        <v>357</v>
      </c>
      <c r="D66" s="26">
        <v>7500</v>
      </c>
      <c r="E66" s="16"/>
      <c r="F66" s="17"/>
      <c r="G66" s="17"/>
      <c r="H66" s="16">
        <v>7500</v>
      </c>
      <c r="I66" s="17"/>
      <c r="J66" s="17"/>
      <c r="K66" s="17"/>
      <c r="L66" s="27"/>
    </row>
    <row r="67" spans="1:12" ht="11.25">
      <c r="A67" s="14"/>
      <c r="B67" s="30"/>
      <c r="C67" s="39"/>
      <c r="D67" s="26"/>
      <c r="E67" s="17"/>
      <c r="F67" s="17"/>
      <c r="G67" s="17"/>
      <c r="H67" s="17"/>
      <c r="I67" s="17"/>
      <c r="J67" s="17"/>
      <c r="K67" s="17"/>
      <c r="L67" s="27"/>
    </row>
    <row r="68" spans="1:12" ht="11.25">
      <c r="A68" s="14"/>
      <c r="B68" s="30">
        <v>75416</v>
      </c>
      <c r="C68" s="39" t="s">
        <v>181</v>
      </c>
      <c r="D68" s="26">
        <v>285000</v>
      </c>
      <c r="E68" s="16">
        <v>35000</v>
      </c>
      <c r="F68" s="16"/>
      <c r="G68" s="16">
        <v>250000</v>
      </c>
      <c r="H68" s="17"/>
      <c r="I68" s="17"/>
      <c r="J68" s="17"/>
      <c r="K68" s="16"/>
      <c r="L68" s="27">
        <f>SUM(E68:K68)</f>
        <v>285000</v>
      </c>
    </row>
    <row r="69" spans="1:12" ht="11.25">
      <c r="A69" s="14"/>
      <c r="B69" s="30"/>
      <c r="C69" s="39"/>
      <c r="D69" s="26"/>
      <c r="E69" s="17"/>
      <c r="F69" s="17"/>
      <c r="G69" s="17"/>
      <c r="H69" s="17"/>
      <c r="I69" s="17"/>
      <c r="J69" s="17"/>
      <c r="K69" s="17"/>
      <c r="L69" s="27">
        <f>SUM(E69:K69)</f>
        <v>0</v>
      </c>
    </row>
    <row r="70" spans="1:12" ht="11.25">
      <c r="A70" s="14"/>
      <c r="B70" s="30">
        <v>75495</v>
      </c>
      <c r="C70" s="39" t="s">
        <v>6</v>
      </c>
      <c r="D70" s="26">
        <v>15000</v>
      </c>
      <c r="E70" s="16">
        <v>15000</v>
      </c>
      <c r="F70" s="16"/>
      <c r="G70" s="17"/>
      <c r="H70" s="17"/>
      <c r="I70" s="17"/>
      <c r="J70" s="17"/>
      <c r="K70" s="17"/>
      <c r="L70" s="27">
        <f>SUM(E70:K70)</f>
        <v>15000</v>
      </c>
    </row>
    <row r="71" spans="1:12" ht="11.25">
      <c r="A71" s="14"/>
      <c r="B71" s="30"/>
      <c r="C71" s="39"/>
      <c r="D71" s="26"/>
      <c r="E71" s="17"/>
      <c r="F71" s="17"/>
      <c r="G71" s="17"/>
      <c r="H71" s="17"/>
      <c r="I71" s="17"/>
      <c r="J71" s="17"/>
      <c r="K71" s="17"/>
      <c r="L71" s="27">
        <f>SUM(E71:K71)</f>
        <v>0</v>
      </c>
    </row>
    <row r="72" spans="1:12" ht="48">
      <c r="A72" s="424">
        <v>756</v>
      </c>
      <c r="B72" s="425"/>
      <c r="C72" s="426" t="s">
        <v>429</v>
      </c>
      <c r="D72" s="427">
        <f>SUM(D74)</f>
        <v>30000</v>
      </c>
      <c r="E72" s="427">
        <f>SUM(E74)</f>
        <v>30000</v>
      </c>
      <c r="F72" s="427"/>
      <c r="G72" s="427"/>
      <c r="H72" s="427"/>
      <c r="I72" s="427"/>
      <c r="J72" s="427"/>
      <c r="K72" s="428"/>
      <c r="L72" s="27"/>
    </row>
    <row r="73" spans="1:12" ht="11.25">
      <c r="A73" s="14"/>
      <c r="B73" s="30"/>
      <c r="C73" s="39"/>
      <c r="D73" s="26"/>
      <c r="E73" s="27"/>
      <c r="F73" s="27"/>
      <c r="G73" s="27"/>
      <c r="H73" s="27"/>
      <c r="I73" s="27"/>
      <c r="J73" s="27"/>
      <c r="K73" s="17"/>
      <c r="L73" s="27"/>
    </row>
    <row r="74" spans="1:12" ht="22.5">
      <c r="A74" s="14"/>
      <c r="B74" s="429">
        <v>75647</v>
      </c>
      <c r="C74" s="430" t="s">
        <v>407</v>
      </c>
      <c r="D74" s="431">
        <v>30000</v>
      </c>
      <c r="E74" s="431">
        <v>30000</v>
      </c>
      <c r="F74" s="432"/>
      <c r="G74" s="432"/>
      <c r="H74" s="432"/>
      <c r="I74" s="432"/>
      <c r="J74" s="432"/>
      <c r="K74" s="433"/>
      <c r="L74" s="27"/>
    </row>
    <row r="75" spans="1:12" ht="11.25">
      <c r="A75" s="14"/>
      <c r="B75" s="30"/>
      <c r="C75" s="39"/>
      <c r="D75" s="26"/>
      <c r="E75" s="27"/>
      <c r="F75" s="27"/>
      <c r="G75" s="27"/>
      <c r="H75" s="27"/>
      <c r="I75" s="27"/>
      <c r="J75" s="27"/>
      <c r="K75" s="17"/>
      <c r="L75" s="27"/>
    </row>
    <row r="76" spans="1:12" ht="12">
      <c r="A76" s="13">
        <v>757</v>
      </c>
      <c r="B76" s="123"/>
      <c r="C76" s="34" t="s">
        <v>182</v>
      </c>
      <c r="D76" s="25">
        <f aca="true" t="shared" si="7" ref="D76:K76">SUM(D77)</f>
        <v>750000</v>
      </c>
      <c r="E76" s="25">
        <f t="shared" si="7"/>
        <v>0</v>
      </c>
      <c r="F76" s="25">
        <f t="shared" si="7"/>
        <v>0</v>
      </c>
      <c r="G76" s="25">
        <f t="shared" si="7"/>
        <v>0</v>
      </c>
      <c r="H76" s="25">
        <f t="shared" si="7"/>
        <v>0</v>
      </c>
      <c r="I76" s="25">
        <f t="shared" si="7"/>
        <v>750000</v>
      </c>
      <c r="J76" s="25">
        <f t="shared" si="7"/>
        <v>0</v>
      </c>
      <c r="K76" s="25">
        <f t="shared" si="7"/>
        <v>0</v>
      </c>
      <c r="L76" s="27">
        <f aca="true" t="shared" si="8" ref="L76:L106">SUM(E76:K76)</f>
        <v>750000</v>
      </c>
    </row>
    <row r="77" spans="1:12" ht="11.25">
      <c r="A77" s="14"/>
      <c r="B77" s="30">
        <v>75702</v>
      </c>
      <c r="C77" s="35" t="s">
        <v>258</v>
      </c>
      <c r="D77" s="26">
        <v>750000</v>
      </c>
      <c r="E77" s="16"/>
      <c r="F77" s="16"/>
      <c r="G77" s="17"/>
      <c r="H77" s="17"/>
      <c r="I77" s="26">
        <v>750000</v>
      </c>
      <c r="J77" s="17"/>
      <c r="K77" s="17"/>
      <c r="L77" s="27">
        <f t="shared" si="8"/>
        <v>750000</v>
      </c>
    </row>
    <row r="78" spans="1:12" ht="11.25">
      <c r="A78" s="14"/>
      <c r="B78" s="30"/>
      <c r="C78" s="35" t="s">
        <v>259</v>
      </c>
      <c r="D78" s="26"/>
      <c r="E78" s="17"/>
      <c r="F78" s="17"/>
      <c r="G78" s="17"/>
      <c r="H78" s="17"/>
      <c r="I78" s="17"/>
      <c r="J78" s="17"/>
      <c r="K78" s="17"/>
      <c r="L78" s="27">
        <f t="shared" si="8"/>
        <v>0</v>
      </c>
    </row>
    <row r="79" spans="1:12" ht="11.25">
      <c r="A79" s="14"/>
      <c r="B79" s="30"/>
      <c r="C79" s="35"/>
      <c r="D79" s="26"/>
      <c r="E79" s="17"/>
      <c r="F79" s="17"/>
      <c r="G79" s="17"/>
      <c r="H79" s="17"/>
      <c r="I79" s="17"/>
      <c r="J79" s="17"/>
      <c r="K79" s="17"/>
      <c r="L79" s="27">
        <f t="shared" si="8"/>
        <v>0</v>
      </c>
    </row>
    <row r="80" spans="1:12" ht="12">
      <c r="A80" s="13">
        <v>758</v>
      </c>
      <c r="B80" s="123"/>
      <c r="C80" s="34" t="s">
        <v>4</v>
      </c>
      <c r="D80" s="25">
        <f aca="true" t="shared" si="9" ref="D80:K80">SUM(D81)</f>
        <v>20000</v>
      </c>
      <c r="E80" s="25">
        <f t="shared" si="9"/>
        <v>0</v>
      </c>
      <c r="F80" s="25">
        <f t="shared" si="9"/>
        <v>0</v>
      </c>
      <c r="G80" s="25">
        <f t="shared" si="9"/>
        <v>0</v>
      </c>
      <c r="H80" s="25">
        <f t="shared" si="9"/>
        <v>0</v>
      </c>
      <c r="I80" s="25">
        <f t="shared" si="9"/>
        <v>0</v>
      </c>
      <c r="J80" s="25">
        <f t="shared" si="9"/>
        <v>20000</v>
      </c>
      <c r="K80" s="25">
        <f t="shared" si="9"/>
        <v>0</v>
      </c>
      <c r="L80" s="27">
        <f t="shared" si="8"/>
        <v>20000</v>
      </c>
    </row>
    <row r="81" spans="1:12" ht="11.25">
      <c r="A81" s="14"/>
      <c r="B81" s="30">
        <v>75818</v>
      </c>
      <c r="C81" s="35" t="s">
        <v>35</v>
      </c>
      <c r="D81" s="26">
        <v>20000</v>
      </c>
      <c r="E81" s="17"/>
      <c r="F81" s="17"/>
      <c r="G81" s="17"/>
      <c r="H81" s="17"/>
      <c r="I81" s="17"/>
      <c r="J81" s="16">
        <v>20000</v>
      </c>
      <c r="K81" s="17"/>
      <c r="L81" s="27">
        <f t="shared" si="8"/>
        <v>20000</v>
      </c>
    </row>
    <row r="82" spans="1:12" ht="11.25">
      <c r="A82" s="14"/>
      <c r="B82" s="30"/>
      <c r="C82" s="35"/>
      <c r="D82" s="26"/>
      <c r="E82" s="17"/>
      <c r="F82" s="17"/>
      <c r="G82" s="17"/>
      <c r="H82" s="17"/>
      <c r="I82" s="17"/>
      <c r="J82" s="17"/>
      <c r="K82" s="17"/>
      <c r="L82" s="27">
        <f t="shared" si="8"/>
        <v>0</v>
      </c>
    </row>
    <row r="83" spans="1:12" ht="12">
      <c r="A83" s="13">
        <v>801</v>
      </c>
      <c r="B83" s="123"/>
      <c r="C83" s="34" t="s">
        <v>1</v>
      </c>
      <c r="D83" s="25">
        <f aca="true" t="shared" si="10" ref="D83:K83">SUM(D85,D87,D89,D91,D93,D95,D97,)</f>
        <v>13644000</v>
      </c>
      <c r="E83" s="25">
        <f t="shared" si="10"/>
        <v>2807880</v>
      </c>
      <c r="F83" s="25">
        <f t="shared" si="10"/>
        <v>11000</v>
      </c>
      <c r="G83" s="25">
        <f t="shared" si="10"/>
        <v>10760120</v>
      </c>
      <c r="H83" s="25">
        <f t="shared" si="10"/>
        <v>0</v>
      </c>
      <c r="I83" s="25">
        <f t="shared" si="10"/>
        <v>0</v>
      </c>
      <c r="J83" s="25">
        <f t="shared" si="10"/>
        <v>0</v>
      </c>
      <c r="K83" s="25">
        <f t="shared" si="10"/>
        <v>65000</v>
      </c>
      <c r="L83" s="27">
        <f t="shared" si="8"/>
        <v>13644000</v>
      </c>
    </row>
    <row r="84" spans="1:12" ht="12">
      <c r="A84" s="88"/>
      <c r="B84" s="535"/>
      <c r="C84" s="536"/>
      <c r="D84" s="537"/>
      <c r="E84" s="538"/>
      <c r="F84" s="538"/>
      <c r="G84" s="538"/>
      <c r="H84" s="538"/>
      <c r="I84" s="538"/>
      <c r="J84" s="538"/>
      <c r="K84" s="538"/>
      <c r="L84" s="27">
        <f t="shared" si="8"/>
        <v>0</v>
      </c>
    </row>
    <row r="85" spans="1:12" ht="11.25">
      <c r="A85" s="14"/>
      <c r="B85" s="30">
        <v>80101</v>
      </c>
      <c r="C85" s="35" t="s">
        <v>8</v>
      </c>
      <c r="D85" s="26">
        <v>6772200</v>
      </c>
      <c r="E85" s="26">
        <v>1146200</v>
      </c>
      <c r="F85" s="26">
        <v>6000</v>
      </c>
      <c r="G85" s="26">
        <v>5555000</v>
      </c>
      <c r="H85" s="16"/>
      <c r="I85" s="17"/>
      <c r="J85" s="16"/>
      <c r="K85" s="16">
        <v>65000</v>
      </c>
      <c r="L85" s="27">
        <f t="shared" si="8"/>
        <v>6772200</v>
      </c>
    </row>
    <row r="86" spans="1:12" ht="11.25">
      <c r="A86" s="22"/>
      <c r="B86" s="33"/>
      <c r="C86" s="15"/>
      <c r="D86" s="26"/>
      <c r="E86" s="26"/>
      <c r="F86" s="26"/>
      <c r="G86" s="26"/>
      <c r="H86" s="17"/>
      <c r="I86" s="17"/>
      <c r="J86" s="17"/>
      <c r="K86" s="16"/>
      <c r="L86" s="27">
        <f t="shared" si="8"/>
        <v>0</v>
      </c>
    </row>
    <row r="87" spans="1:12" ht="11.25">
      <c r="A87" s="22"/>
      <c r="B87" s="33">
        <v>80104</v>
      </c>
      <c r="C87" s="15" t="s">
        <v>408</v>
      </c>
      <c r="D87" s="26">
        <v>2132800</v>
      </c>
      <c r="E87" s="26">
        <v>164780</v>
      </c>
      <c r="F87" s="26">
        <v>1800</v>
      </c>
      <c r="G87" s="26">
        <v>1966220</v>
      </c>
      <c r="H87" s="17"/>
      <c r="I87" s="17"/>
      <c r="J87" s="16"/>
      <c r="K87" s="16"/>
      <c r="L87" s="27">
        <f t="shared" si="8"/>
        <v>2132800</v>
      </c>
    </row>
    <row r="88" spans="1:12" ht="11.25">
      <c r="A88" s="22"/>
      <c r="B88" s="33"/>
      <c r="C88" s="12"/>
      <c r="D88" s="26"/>
      <c r="E88" s="17"/>
      <c r="F88" s="17"/>
      <c r="G88" s="17"/>
      <c r="H88" s="17"/>
      <c r="I88" s="17"/>
      <c r="J88" s="17"/>
      <c r="K88" s="17"/>
      <c r="L88" s="27">
        <f t="shared" si="8"/>
        <v>0</v>
      </c>
    </row>
    <row r="89" spans="1:12" ht="11.25">
      <c r="A89" s="14"/>
      <c r="B89" s="30">
        <v>80110</v>
      </c>
      <c r="C89" s="35" t="s">
        <v>36</v>
      </c>
      <c r="D89" s="26">
        <v>3370000</v>
      </c>
      <c r="E89" s="26">
        <v>543400</v>
      </c>
      <c r="F89" s="26">
        <v>3200</v>
      </c>
      <c r="G89" s="26">
        <v>2823400</v>
      </c>
      <c r="H89" s="17"/>
      <c r="I89" s="17"/>
      <c r="J89" s="16"/>
      <c r="K89" s="16"/>
      <c r="L89" s="27">
        <f t="shared" si="8"/>
        <v>3370000</v>
      </c>
    </row>
    <row r="90" spans="1:12" ht="11.25">
      <c r="A90" s="14"/>
      <c r="B90" s="30"/>
      <c r="C90" s="35"/>
      <c r="D90" s="27"/>
      <c r="E90" s="17"/>
      <c r="F90" s="17"/>
      <c r="G90" s="17"/>
      <c r="H90" s="17"/>
      <c r="I90" s="17"/>
      <c r="J90" s="17"/>
      <c r="K90" s="17"/>
      <c r="L90" s="27">
        <f t="shared" si="8"/>
        <v>0</v>
      </c>
    </row>
    <row r="91" spans="1:12" ht="11.25">
      <c r="A91" s="14"/>
      <c r="B91" s="30">
        <v>80113</v>
      </c>
      <c r="C91" s="35" t="s">
        <v>34</v>
      </c>
      <c r="D91" s="26">
        <v>950000</v>
      </c>
      <c r="E91" s="26">
        <v>817200</v>
      </c>
      <c r="F91" s="26"/>
      <c r="G91" s="26">
        <v>132800</v>
      </c>
      <c r="H91" s="17"/>
      <c r="I91" s="17"/>
      <c r="J91" s="16"/>
      <c r="K91" s="17"/>
      <c r="L91" s="27">
        <f t="shared" si="8"/>
        <v>950000</v>
      </c>
    </row>
    <row r="92" spans="1:12" ht="11.25">
      <c r="A92" s="14"/>
      <c r="B92" s="30"/>
      <c r="C92" s="35"/>
      <c r="D92" s="26"/>
      <c r="E92" s="17"/>
      <c r="F92" s="17"/>
      <c r="G92" s="17"/>
      <c r="H92" s="17"/>
      <c r="I92" s="17"/>
      <c r="J92" s="17"/>
      <c r="K92" s="17"/>
      <c r="L92" s="27">
        <f t="shared" si="8"/>
        <v>0</v>
      </c>
    </row>
    <row r="93" spans="1:12" ht="11.25">
      <c r="A93" s="14"/>
      <c r="B93" s="30">
        <v>80114</v>
      </c>
      <c r="C93" s="127" t="s">
        <v>614</v>
      </c>
      <c r="D93" s="26">
        <v>336000</v>
      </c>
      <c r="E93" s="26">
        <v>53300</v>
      </c>
      <c r="F93" s="26"/>
      <c r="G93" s="26">
        <v>282700</v>
      </c>
      <c r="H93" s="17"/>
      <c r="I93" s="17"/>
      <c r="J93" s="16"/>
      <c r="K93" s="16"/>
      <c r="L93" s="27">
        <f t="shared" si="8"/>
        <v>336000</v>
      </c>
    </row>
    <row r="94" spans="1:12" ht="11.25">
      <c r="A94" s="18"/>
      <c r="B94" s="58"/>
      <c r="C94" s="543"/>
      <c r="D94" s="222"/>
      <c r="E94" s="222"/>
      <c r="F94" s="222"/>
      <c r="G94" s="222"/>
      <c r="H94" s="19"/>
      <c r="I94" s="19"/>
      <c r="J94" s="19"/>
      <c r="K94" s="19"/>
      <c r="L94" s="27">
        <f t="shared" si="8"/>
        <v>0</v>
      </c>
    </row>
    <row r="95" spans="1:12" ht="11.25">
      <c r="A95" s="347"/>
      <c r="B95" s="347">
        <v>80146</v>
      </c>
      <c r="C95" s="544" t="s">
        <v>257</v>
      </c>
      <c r="D95" s="545">
        <v>55000</v>
      </c>
      <c r="E95" s="349">
        <v>55000</v>
      </c>
      <c r="F95" s="348"/>
      <c r="G95" s="348"/>
      <c r="H95" s="539"/>
      <c r="I95" s="348"/>
      <c r="J95" s="348"/>
      <c r="K95" s="348"/>
      <c r="L95" s="27">
        <f t="shared" si="8"/>
        <v>55000</v>
      </c>
    </row>
    <row r="96" spans="1:12" ht="11.25">
      <c r="A96" s="30"/>
      <c r="B96" s="30"/>
      <c r="C96" s="127"/>
      <c r="D96" s="31"/>
      <c r="E96" s="17"/>
      <c r="F96" s="17"/>
      <c r="G96" s="17"/>
      <c r="H96" s="27"/>
      <c r="I96" s="17"/>
      <c r="J96" s="17"/>
      <c r="K96" s="17"/>
      <c r="L96" s="27">
        <f t="shared" si="8"/>
        <v>0</v>
      </c>
    </row>
    <row r="97" spans="1:12" ht="11.25">
      <c r="A97" s="32"/>
      <c r="B97" s="30">
        <v>80195</v>
      </c>
      <c r="C97" s="35" t="s">
        <v>6</v>
      </c>
      <c r="D97" s="31">
        <v>28000</v>
      </c>
      <c r="E97" s="16">
        <v>28000</v>
      </c>
      <c r="F97" s="16"/>
      <c r="G97" s="16"/>
      <c r="H97" s="31"/>
      <c r="I97" s="17"/>
      <c r="J97" s="17"/>
      <c r="K97" s="17"/>
      <c r="L97" s="27">
        <f t="shared" si="8"/>
        <v>28000</v>
      </c>
    </row>
    <row r="98" spans="1:12" ht="11.25">
      <c r="A98" s="18"/>
      <c r="B98" s="58"/>
      <c r="C98" s="117"/>
      <c r="D98" s="28"/>
      <c r="E98" s="19"/>
      <c r="F98" s="19"/>
      <c r="G98" s="19"/>
      <c r="H98" s="19"/>
      <c r="I98" s="19"/>
      <c r="J98" s="19"/>
      <c r="K98" s="19"/>
      <c r="L98" s="27">
        <f t="shared" si="8"/>
        <v>0</v>
      </c>
    </row>
    <row r="99" spans="1:13" ht="12">
      <c r="A99" s="13">
        <v>851</v>
      </c>
      <c r="B99" s="123"/>
      <c r="C99" s="13" t="s">
        <v>2</v>
      </c>
      <c r="D99" s="166">
        <f aca="true" t="shared" si="11" ref="D99:K99">SUM(D101,D103,)</f>
        <v>672487</v>
      </c>
      <c r="E99" s="166">
        <f t="shared" si="11"/>
        <v>377005</v>
      </c>
      <c r="F99" s="166">
        <f t="shared" si="11"/>
        <v>0</v>
      </c>
      <c r="G99" s="166">
        <f t="shared" si="11"/>
        <v>265482</v>
      </c>
      <c r="H99" s="166">
        <f t="shared" si="11"/>
        <v>0</v>
      </c>
      <c r="I99" s="166">
        <f t="shared" si="11"/>
        <v>0</v>
      </c>
      <c r="J99" s="166">
        <f t="shared" si="11"/>
        <v>0</v>
      </c>
      <c r="K99" s="166">
        <f t="shared" si="11"/>
        <v>30000</v>
      </c>
      <c r="L99" s="27">
        <f t="shared" si="8"/>
        <v>672487</v>
      </c>
      <c r="M99" s="286"/>
    </row>
    <row r="100" spans="1:12" ht="12">
      <c r="A100" s="55"/>
      <c r="B100" s="128"/>
      <c r="C100" s="55"/>
      <c r="D100" s="141"/>
      <c r="E100" s="130"/>
      <c r="F100" s="130"/>
      <c r="G100" s="130"/>
      <c r="H100" s="130"/>
      <c r="I100" s="130"/>
      <c r="J100" s="130"/>
      <c r="K100" s="130"/>
      <c r="L100" s="27">
        <f t="shared" si="8"/>
        <v>0</v>
      </c>
    </row>
    <row r="101" spans="1:13" ht="11.25">
      <c r="A101" s="14"/>
      <c r="B101" s="30">
        <v>85154</v>
      </c>
      <c r="C101" s="15" t="s">
        <v>14</v>
      </c>
      <c r="D101" s="16">
        <v>260067</v>
      </c>
      <c r="E101" s="26">
        <v>192805</v>
      </c>
      <c r="F101" s="26"/>
      <c r="G101" s="16">
        <v>37262</v>
      </c>
      <c r="H101" s="17"/>
      <c r="I101" s="17"/>
      <c r="J101" s="17"/>
      <c r="K101" s="16">
        <v>30000</v>
      </c>
      <c r="L101" s="27">
        <f t="shared" si="8"/>
        <v>260067</v>
      </c>
      <c r="M101" s="286"/>
    </row>
    <row r="102" spans="1:12" ht="11.25">
      <c r="A102" s="14"/>
      <c r="B102" s="30"/>
      <c r="C102" s="15"/>
      <c r="D102" s="17"/>
      <c r="E102" s="17"/>
      <c r="F102" s="17"/>
      <c r="G102" s="17"/>
      <c r="H102" s="17"/>
      <c r="I102" s="17"/>
      <c r="J102" s="17"/>
      <c r="K102" s="17"/>
      <c r="L102" s="27">
        <f t="shared" si="8"/>
        <v>0</v>
      </c>
    </row>
    <row r="103" spans="1:12" ht="11.25">
      <c r="A103" s="15"/>
      <c r="B103" s="30">
        <v>85195</v>
      </c>
      <c r="C103" s="15" t="s">
        <v>6</v>
      </c>
      <c r="D103" s="16">
        <v>412420</v>
      </c>
      <c r="E103" s="26">
        <v>184200</v>
      </c>
      <c r="F103" s="26"/>
      <c r="G103" s="26">
        <v>228220</v>
      </c>
      <c r="H103" s="17"/>
      <c r="I103" s="17"/>
      <c r="J103" s="17"/>
      <c r="K103" s="16"/>
      <c r="L103" s="27">
        <f t="shared" si="8"/>
        <v>412420</v>
      </c>
    </row>
    <row r="104" spans="1:12" ht="11.25">
      <c r="A104" s="8"/>
      <c r="B104" s="58"/>
      <c r="C104" s="8"/>
      <c r="D104" s="19"/>
      <c r="E104" s="19"/>
      <c r="F104" s="19"/>
      <c r="G104" s="19"/>
      <c r="H104" s="19"/>
      <c r="I104" s="19"/>
      <c r="J104" s="19"/>
      <c r="K104" s="19"/>
      <c r="L104" s="27">
        <f t="shared" si="8"/>
        <v>0</v>
      </c>
    </row>
    <row r="105" spans="1:12" ht="12">
      <c r="A105" s="13">
        <v>852</v>
      </c>
      <c r="B105" s="123"/>
      <c r="C105" s="34" t="s">
        <v>398</v>
      </c>
      <c r="D105" s="25">
        <f>SUM(D108,D111,D113,D115,D118,)</f>
        <v>3401000</v>
      </c>
      <c r="E105" s="25">
        <f aca="true" t="shared" si="12" ref="E105:K105">SUM(E108,E111,E113,E115,E118,)</f>
        <v>3056881</v>
      </c>
      <c r="F105" s="25">
        <f t="shared" si="12"/>
        <v>0</v>
      </c>
      <c r="G105" s="25">
        <f t="shared" si="12"/>
        <v>344119</v>
      </c>
      <c r="H105" s="25">
        <f t="shared" si="12"/>
        <v>0</v>
      </c>
      <c r="I105" s="25">
        <f t="shared" si="12"/>
        <v>0</v>
      </c>
      <c r="J105" s="25">
        <f t="shared" si="12"/>
        <v>0</v>
      </c>
      <c r="K105" s="25">
        <f t="shared" si="12"/>
        <v>0</v>
      </c>
      <c r="L105" s="27">
        <f t="shared" si="8"/>
        <v>3401000</v>
      </c>
    </row>
    <row r="106" spans="1:12" ht="12">
      <c r="A106" s="55"/>
      <c r="B106" s="128"/>
      <c r="C106" s="129"/>
      <c r="D106" s="56"/>
      <c r="E106" s="130"/>
      <c r="F106" s="130"/>
      <c r="G106" s="130"/>
      <c r="H106" s="130"/>
      <c r="I106" s="130"/>
      <c r="J106" s="130"/>
      <c r="K106" s="130"/>
      <c r="L106" s="27">
        <f t="shared" si="8"/>
        <v>0</v>
      </c>
    </row>
    <row r="107" spans="1:12" ht="11.25">
      <c r="A107" s="14"/>
      <c r="B107" s="226"/>
      <c r="C107" s="15"/>
      <c r="D107" s="26"/>
      <c r="E107" s="17"/>
      <c r="F107" s="17"/>
      <c r="G107" s="17"/>
      <c r="H107" s="17"/>
      <c r="I107" s="17"/>
      <c r="J107" s="17"/>
      <c r="K107" s="17"/>
      <c r="L107" s="27">
        <f aca="true" t="shared" si="13" ref="L107:L132">SUM(E107:K107)</f>
        <v>0</v>
      </c>
    </row>
    <row r="108" spans="1:12" ht="11.25">
      <c r="A108" s="14"/>
      <c r="B108" s="30">
        <v>85214</v>
      </c>
      <c r="C108" s="35" t="s">
        <v>158</v>
      </c>
      <c r="D108" s="26">
        <v>246000</v>
      </c>
      <c r="E108" s="26">
        <v>246000</v>
      </c>
      <c r="F108" s="26"/>
      <c r="G108" s="26"/>
      <c r="H108" s="17"/>
      <c r="I108" s="17"/>
      <c r="J108" s="17"/>
      <c r="K108" s="17"/>
      <c r="L108" s="27">
        <f t="shared" si="13"/>
        <v>246000</v>
      </c>
    </row>
    <row r="109" spans="1:12" ht="11.25">
      <c r="A109" s="14"/>
      <c r="B109" s="30"/>
      <c r="C109" s="35" t="s">
        <v>235</v>
      </c>
      <c r="D109" s="26"/>
      <c r="E109" s="26"/>
      <c r="F109" s="26"/>
      <c r="G109" s="26"/>
      <c r="H109" s="17"/>
      <c r="I109" s="17"/>
      <c r="J109" s="17"/>
      <c r="K109" s="17"/>
      <c r="L109" s="27">
        <f t="shared" si="13"/>
        <v>0</v>
      </c>
    </row>
    <row r="110" spans="1:12" ht="11.25">
      <c r="A110" s="14"/>
      <c r="B110" s="30"/>
      <c r="C110" s="35"/>
      <c r="D110" s="26"/>
      <c r="E110" s="17"/>
      <c r="F110" s="17"/>
      <c r="G110" s="17"/>
      <c r="H110" s="17"/>
      <c r="I110" s="17"/>
      <c r="J110" s="17"/>
      <c r="K110" s="17"/>
      <c r="L110" s="27">
        <f t="shared" si="13"/>
        <v>0</v>
      </c>
    </row>
    <row r="111" spans="1:12" ht="11.25">
      <c r="A111" s="14"/>
      <c r="B111" s="30">
        <v>85215</v>
      </c>
      <c r="C111" s="35" t="s">
        <v>10</v>
      </c>
      <c r="D111" s="26">
        <v>2600000</v>
      </c>
      <c r="E111" s="26">
        <v>2600000</v>
      </c>
      <c r="F111" s="26"/>
      <c r="G111" s="26"/>
      <c r="H111" s="17"/>
      <c r="I111" s="17"/>
      <c r="J111" s="17"/>
      <c r="K111" s="17"/>
      <c r="L111" s="27">
        <f t="shared" si="13"/>
        <v>2600000</v>
      </c>
    </row>
    <row r="112" spans="1:12" ht="11.25">
      <c r="A112" s="14"/>
      <c r="B112" s="30"/>
      <c r="C112" s="35"/>
      <c r="D112" s="27"/>
      <c r="E112" s="17"/>
      <c r="F112" s="17"/>
      <c r="G112" s="17"/>
      <c r="H112" s="17"/>
      <c r="I112" s="17"/>
      <c r="J112" s="17"/>
      <c r="K112" s="17"/>
      <c r="L112" s="27">
        <f t="shared" si="13"/>
        <v>0</v>
      </c>
    </row>
    <row r="113" spans="1:12" ht="11.25">
      <c r="A113" s="14"/>
      <c r="B113" s="30">
        <v>85219</v>
      </c>
      <c r="C113" s="35" t="s">
        <v>160</v>
      </c>
      <c r="D113" s="26">
        <v>309000</v>
      </c>
      <c r="E113" s="26">
        <v>46964</v>
      </c>
      <c r="F113" s="26"/>
      <c r="G113" s="16">
        <v>262036</v>
      </c>
      <c r="H113" s="17"/>
      <c r="I113" s="17"/>
      <c r="J113" s="17"/>
      <c r="K113" s="17"/>
      <c r="L113" s="27">
        <f t="shared" si="13"/>
        <v>309000</v>
      </c>
    </row>
    <row r="114" spans="1:12" ht="11.25">
      <c r="A114" s="14"/>
      <c r="B114" s="30"/>
      <c r="C114" s="35"/>
      <c r="D114" s="26"/>
      <c r="E114" s="17"/>
      <c r="F114" s="17"/>
      <c r="G114" s="17"/>
      <c r="H114" s="17"/>
      <c r="I114" s="17"/>
      <c r="J114" s="17"/>
      <c r="K114" s="17"/>
      <c r="L114" s="27">
        <f t="shared" si="13"/>
        <v>0</v>
      </c>
    </row>
    <row r="115" spans="1:12" ht="11.25">
      <c r="A115" s="14"/>
      <c r="B115" s="30">
        <v>85228</v>
      </c>
      <c r="C115" s="35" t="s">
        <v>161</v>
      </c>
      <c r="D115" s="26">
        <v>96000</v>
      </c>
      <c r="E115" s="26">
        <v>13917</v>
      </c>
      <c r="F115" s="26"/>
      <c r="G115" s="16">
        <v>82083</v>
      </c>
      <c r="H115" s="17"/>
      <c r="I115" s="17"/>
      <c r="J115" s="17"/>
      <c r="K115" s="17"/>
      <c r="L115" s="27">
        <f t="shared" si="13"/>
        <v>96000</v>
      </c>
    </row>
    <row r="116" spans="1:12" ht="11.25">
      <c r="A116" s="14"/>
      <c r="B116" s="30"/>
      <c r="C116" s="35" t="s">
        <v>162</v>
      </c>
      <c r="D116" s="26"/>
      <c r="E116" s="26"/>
      <c r="F116" s="26"/>
      <c r="G116" s="17"/>
      <c r="H116" s="17"/>
      <c r="I116" s="17"/>
      <c r="J116" s="17"/>
      <c r="K116" s="17"/>
      <c r="L116" s="27">
        <f t="shared" si="13"/>
        <v>0</v>
      </c>
    </row>
    <row r="117" spans="1:12" ht="11.25">
      <c r="A117" s="14"/>
      <c r="B117" s="30"/>
      <c r="C117" s="35"/>
      <c r="D117" s="27"/>
      <c r="E117" s="17"/>
      <c r="F117" s="17"/>
      <c r="G117" s="17"/>
      <c r="H117" s="17"/>
      <c r="I117" s="17"/>
      <c r="J117" s="17"/>
      <c r="K117" s="17"/>
      <c r="L117" s="27">
        <f t="shared" si="13"/>
        <v>0</v>
      </c>
    </row>
    <row r="118" spans="1:12" ht="11.25">
      <c r="A118" s="14"/>
      <c r="B118" s="30">
        <v>85295</v>
      </c>
      <c r="C118" s="35" t="s">
        <v>6</v>
      </c>
      <c r="D118" s="26">
        <v>150000</v>
      </c>
      <c r="E118" s="26">
        <v>150000</v>
      </c>
      <c r="F118" s="26"/>
      <c r="G118" s="17"/>
      <c r="H118" s="17"/>
      <c r="I118" s="17"/>
      <c r="J118" s="17"/>
      <c r="K118" s="17"/>
      <c r="L118" s="27">
        <f t="shared" si="13"/>
        <v>150000</v>
      </c>
    </row>
    <row r="119" spans="1:12" ht="11.25">
      <c r="A119" s="18"/>
      <c r="B119" s="58"/>
      <c r="C119" s="36"/>
      <c r="D119" s="28"/>
      <c r="E119" s="19"/>
      <c r="F119" s="19"/>
      <c r="G119" s="19"/>
      <c r="H119" s="19"/>
      <c r="I119" s="19"/>
      <c r="J119" s="19"/>
      <c r="K119" s="19"/>
      <c r="L119" s="27">
        <f t="shared" si="13"/>
        <v>0</v>
      </c>
    </row>
    <row r="120" spans="1:13" ht="12">
      <c r="A120" s="13">
        <v>854</v>
      </c>
      <c r="B120" s="123"/>
      <c r="C120" s="34" t="s">
        <v>144</v>
      </c>
      <c r="D120" s="25">
        <f aca="true" t="shared" si="14" ref="D120:K120">SUM(D121,D123,D126,)</f>
        <v>284000</v>
      </c>
      <c r="E120" s="25">
        <f t="shared" si="14"/>
        <v>35700</v>
      </c>
      <c r="F120" s="25">
        <f t="shared" si="14"/>
        <v>300</v>
      </c>
      <c r="G120" s="25">
        <f t="shared" si="14"/>
        <v>248000</v>
      </c>
      <c r="H120" s="25">
        <f t="shared" si="14"/>
        <v>0</v>
      </c>
      <c r="I120" s="25">
        <f t="shared" si="14"/>
        <v>0</v>
      </c>
      <c r="J120" s="25">
        <f t="shared" si="14"/>
        <v>0</v>
      </c>
      <c r="K120" s="25">
        <f t="shared" si="14"/>
        <v>0</v>
      </c>
      <c r="L120" s="27">
        <f t="shared" si="13"/>
        <v>284000</v>
      </c>
      <c r="M120" s="294"/>
    </row>
    <row r="121" spans="1:12" ht="11.25">
      <c r="A121" s="15"/>
      <c r="B121" s="30">
        <v>85401</v>
      </c>
      <c r="C121" s="35" t="s">
        <v>185</v>
      </c>
      <c r="D121" s="26">
        <v>281000</v>
      </c>
      <c r="E121" s="16">
        <v>32700</v>
      </c>
      <c r="F121" s="16">
        <v>300</v>
      </c>
      <c r="G121" s="16">
        <v>248000</v>
      </c>
      <c r="H121" s="16"/>
      <c r="I121" s="17"/>
      <c r="J121" s="16"/>
      <c r="K121" s="17"/>
      <c r="L121" s="27">
        <f t="shared" si="13"/>
        <v>281000</v>
      </c>
    </row>
    <row r="122" spans="1:12" ht="11.25">
      <c r="A122" s="15"/>
      <c r="B122" s="30"/>
      <c r="C122" s="3"/>
      <c r="D122" s="26"/>
      <c r="E122" s="16"/>
      <c r="F122" s="16"/>
      <c r="G122" s="17"/>
      <c r="H122" s="16"/>
      <c r="I122" s="17"/>
      <c r="J122" s="17"/>
      <c r="K122" s="17"/>
      <c r="L122" s="27">
        <f t="shared" si="13"/>
        <v>0</v>
      </c>
    </row>
    <row r="123" spans="1:12" ht="11.25">
      <c r="A123" s="15"/>
      <c r="B123" s="30">
        <v>85412</v>
      </c>
      <c r="C123" s="3" t="s">
        <v>186</v>
      </c>
      <c r="D123" s="26">
        <v>1700</v>
      </c>
      <c r="E123" s="16">
        <v>1700</v>
      </c>
      <c r="F123" s="16"/>
      <c r="G123" s="17"/>
      <c r="H123" s="16"/>
      <c r="I123" s="17"/>
      <c r="J123" s="17"/>
      <c r="K123" s="17"/>
      <c r="L123" s="27">
        <f t="shared" si="13"/>
        <v>1700</v>
      </c>
    </row>
    <row r="124" spans="1:12" ht="11.25">
      <c r="A124" s="15"/>
      <c r="B124" s="30"/>
      <c r="C124" s="3" t="s">
        <v>409</v>
      </c>
      <c r="D124" s="26"/>
      <c r="E124" s="16"/>
      <c r="F124" s="16"/>
      <c r="G124" s="17"/>
      <c r="H124" s="16"/>
      <c r="I124" s="17"/>
      <c r="J124" s="17"/>
      <c r="K124" s="17"/>
      <c r="L124" s="27">
        <f t="shared" si="13"/>
        <v>0</v>
      </c>
    </row>
    <row r="125" spans="1:12" ht="11.25">
      <c r="A125" s="15"/>
      <c r="B125" s="30"/>
      <c r="C125" s="3"/>
      <c r="D125" s="26"/>
      <c r="E125" s="16"/>
      <c r="F125" s="16"/>
      <c r="G125" s="17"/>
      <c r="H125" s="16"/>
      <c r="I125" s="17"/>
      <c r="J125" s="17"/>
      <c r="K125" s="17"/>
      <c r="L125" s="27">
        <f t="shared" si="13"/>
        <v>0</v>
      </c>
    </row>
    <row r="126" spans="1:12" ht="11.25">
      <c r="A126" s="15"/>
      <c r="B126" s="30">
        <v>85446</v>
      </c>
      <c r="C126" s="3" t="s">
        <v>257</v>
      </c>
      <c r="D126" s="26">
        <v>1300</v>
      </c>
      <c r="E126" s="16">
        <v>1300</v>
      </c>
      <c r="F126" s="16"/>
      <c r="G126" s="17"/>
      <c r="H126" s="16"/>
      <c r="I126" s="17"/>
      <c r="J126" s="17"/>
      <c r="K126" s="17"/>
      <c r="L126" s="27">
        <f t="shared" si="13"/>
        <v>1300</v>
      </c>
    </row>
    <row r="127" spans="1:12" ht="11.25">
      <c r="A127" s="15"/>
      <c r="B127" s="30"/>
      <c r="C127" s="3"/>
      <c r="D127" s="26"/>
      <c r="E127" s="16"/>
      <c r="F127" s="16"/>
      <c r="G127" s="17"/>
      <c r="H127" s="16"/>
      <c r="I127" s="17"/>
      <c r="J127" s="17"/>
      <c r="K127" s="17"/>
      <c r="L127" s="27">
        <f t="shared" si="13"/>
        <v>0</v>
      </c>
    </row>
    <row r="128" spans="1:12" ht="12">
      <c r="A128" s="13">
        <v>900</v>
      </c>
      <c r="B128" s="123"/>
      <c r="C128" s="34" t="s">
        <v>164</v>
      </c>
      <c r="D128" s="25">
        <f aca="true" t="shared" si="15" ref="D128:K128">SUM(D130,D132,D134,D136,)</f>
        <v>8147750</v>
      </c>
      <c r="E128" s="25">
        <f t="shared" si="15"/>
        <v>1652750</v>
      </c>
      <c r="F128" s="25">
        <f t="shared" si="15"/>
        <v>0</v>
      </c>
      <c r="G128" s="25">
        <f t="shared" si="15"/>
        <v>0</v>
      </c>
      <c r="H128" s="25">
        <f t="shared" si="15"/>
        <v>0</v>
      </c>
      <c r="I128" s="25">
        <f t="shared" si="15"/>
        <v>0</v>
      </c>
      <c r="J128" s="25">
        <f t="shared" si="15"/>
        <v>0</v>
      </c>
      <c r="K128" s="25">
        <f t="shared" si="15"/>
        <v>6495000</v>
      </c>
      <c r="L128" s="27">
        <f t="shared" si="13"/>
        <v>8147750</v>
      </c>
    </row>
    <row r="129" spans="1:12" ht="12">
      <c r="A129" s="21"/>
      <c r="B129" s="125"/>
      <c r="C129" s="38" t="s">
        <v>163</v>
      </c>
      <c r="D129" s="29"/>
      <c r="E129" s="29"/>
      <c r="F129" s="29"/>
      <c r="G129" s="29"/>
      <c r="H129" s="126"/>
      <c r="I129" s="126"/>
      <c r="J129" s="126"/>
      <c r="K129" s="20"/>
      <c r="L129" s="27">
        <f t="shared" si="13"/>
        <v>0</v>
      </c>
    </row>
    <row r="130" spans="1:12" ht="11.25">
      <c r="A130" s="14"/>
      <c r="B130" s="30">
        <v>90003</v>
      </c>
      <c r="C130" s="35" t="s">
        <v>187</v>
      </c>
      <c r="D130" s="26">
        <v>466160</v>
      </c>
      <c r="E130" s="16">
        <v>466160</v>
      </c>
      <c r="F130" s="16"/>
      <c r="G130" s="16"/>
      <c r="H130" s="17"/>
      <c r="I130" s="17"/>
      <c r="J130" s="17"/>
      <c r="K130" s="16"/>
      <c r="L130" s="27">
        <f t="shared" si="13"/>
        <v>466160</v>
      </c>
    </row>
    <row r="131" spans="1:12" ht="11.25">
      <c r="A131" s="14"/>
      <c r="B131" s="30"/>
      <c r="C131" s="35"/>
      <c r="D131" s="26"/>
      <c r="E131" s="16"/>
      <c r="F131" s="16"/>
      <c r="G131" s="16"/>
      <c r="H131" s="17"/>
      <c r="I131" s="17"/>
      <c r="J131" s="17"/>
      <c r="K131" s="16"/>
      <c r="L131" s="27">
        <f t="shared" si="13"/>
        <v>0</v>
      </c>
    </row>
    <row r="132" spans="1:12" ht="11.25">
      <c r="A132" s="14"/>
      <c r="B132" s="30">
        <v>90004</v>
      </c>
      <c r="C132" s="35" t="s">
        <v>188</v>
      </c>
      <c r="D132" s="26">
        <v>235000</v>
      </c>
      <c r="E132" s="16">
        <v>235000</v>
      </c>
      <c r="F132" s="16"/>
      <c r="G132" s="16"/>
      <c r="H132" s="17"/>
      <c r="I132" s="17"/>
      <c r="J132" s="17"/>
      <c r="K132" s="16"/>
      <c r="L132" s="27">
        <f t="shared" si="13"/>
        <v>235000</v>
      </c>
    </row>
    <row r="133" spans="1:12" ht="11.25">
      <c r="A133" s="14"/>
      <c r="B133" s="30"/>
      <c r="C133" s="35"/>
      <c r="D133" s="26"/>
      <c r="E133" s="16"/>
      <c r="F133" s="16"/>
      <c r="G133" s="16"/>
      <c r="H133" s="17"/>
      <c r="I133" s="17"/>
      <c r="J133" s="17"/>
      <c r="K133" s="16"/>
      <c r="L133" s="27">
        <f aca="true" t="shared" si="16" ref="L133:L153">SUM(E133:K133)</f>
        <v>0</v>
      </c>
    </row>
    <row r="134" spans="1:12" ht="11.25">
      <c r="A134" s="14"/>
      <c r="B134" s="30">
        <v>90015</v>
      </c>
      <c r="C134" s="35" t="s">
        <v>189</v>
      </c>
      <c r="D134" s="26">
        <v>767310</v>
      </c>
      <c r="E134" s="16">
        <v>767310</v>
      </c>
      <c r="F134" s="16"/>
      <c r="G134" s="16"/>
      <c r="H134" s="17"/>
      <c r="I134" s="17"/>
      <c r="J134" s="17"/>
      <c r="K134" s="16"/>
      <c r="L134" s="27">
        <f t="shared" si="16"/>
        <v>767310</v>
      </c>
    </row>
    <row r="135" spans="1:12" ht="11.25">
      <c r="A135" s="14"/>
      <c r="B135" s="30"/>
      <c r="C135" s="35"/>
      <c r="D135" s="26"/>
      <c r="E135" s="16"/>
      <c r="F135" s="16"/>
      <c r="G135" s="16"/>
      <c r="H135" s="17"/>
      <c r="I135" s="17"/>
      <c r="J135" s="17"/>
      <c r="K135" s="16"/>
      <c r="L135" s="27">
        <f t="shared" si="16"/>
        <v>0</v>
      </c>
    </row>
    <row r="136" spans="1:12" ht="11.25">
      <c r="A136" s="14"/>
      <c r="B136" s="30">
        <v>90095</v>
      </c>
      <c r="C136" s="35" t="s">
        <v>6</v>
      </c>
      <c r="D136" s="26">
        <v>6679280</v>
      </c>
      <c r="E136" s="16">
        <v>184280</v>
      </c>
      <c r="F136" s="16"/>
      <c r="G136" s="16"/>
      <c r="H136" s="16"/>
      <c r="I136" s="16"/>
      <c r="J136" s="17"/>
      <c r="K136" s="16">
        <v>6495000</v>
      </c>
      <c r="L136" s="27">
        <f t="shared" si="16"/>
        <v>6679280</v>
      </c>
    </row>
    <row r="137" spans="1:12" ht="11.25">
      <c r="A137" s="14"/>
      <c r="B137" s="30"/>
      <c r="C137" s="35"/>
      <c r="D137" s="27"/>
      <c r="E137" s="17"/>
      <c r="F137" s="17"/>
      <c r="G137" s="17"/>
      <c r="H137" s="17"/>
      <c r="I137" s="17"/>
      <c r="J137" s="17"/>
      <c r="K137" s="17"/>
      <c r="L137" s="27">
        <f t="shared" si="16"/>
        <v>0</v>
      </c>
    </row>
    <row r="138" spans="1:12" ht="12">
      <c r="A138" s="13">
        <v>921</v>
      </c>
      <c r="B138" s="123"/>
      <c r="C138" s="34" t="s">
        <v>190</v>
      </c>
      <c r="D138" s="25">
        <f aca="true" t="shared" si="17" ref="D138:K138">SUM(D139,D141,D143,D145,)</f>
        <v>938150</v>
      </c>
      <c r="E138" s="25">
        <f t="shared" si="17"/>
        <v>38150</v>
      </c>
      <c r="F138" s="25">
        <f t="shared" si="17"/>
        <v>0</v>
      </c>
      <c r="G138" s="25">
        <f t="shared" si="17"/>
        <v>0</v>
      </c>
      <c r="H138" s="25">
        <f t="shared" si="17"/>
        <v>860000</v>
      </c>
      <c r="I138" s="25">
        <f t="shared" si="17"/>
        <v>0</v>
      </c>
      <c r="J138" s="25">
        <f t="shared" si="17"/>
        <v>0</v>
      </c>
      <c r="K138" s="25">
        <f t="shared" si="17"/>
        <v>40000</v>
      </c>
      <c r="L138" s="27">
        <f t="shared" si="16"/>
        <v>938150</v>
      </c>
    </row>
    <row r="139" spans="1:12" ht="11.25">
      <c r="A139" s="381"/>
      <c r="B139" s="347">
        <v>92109</v>
      </c>
      <c r="C139" s="534" t="s">
        <v>265</v>
      </c>
      <c r="D139" s="540">
        <v>494950</v>
      </c>
      <c r="E139" s="349">
        <v>24950</v>
      </c>
      <c r="F139" s="349"/>
      <c r="G139" s="349"/>
      <c r="H139" s="349">
        <v>470000</v>
      </c>
      <c r="I139" s="348"/>
      <c r="J139" s="348"/>
      <c r="K139" s="349"/>
      <c r="L139" s="27">
        <f t="shared" si="16"/>
        <v>494950</v>
      </c>
    </row>
    <row r="140" spans="1:12" ht="11.25">
      <c r="A140" s="14"/>
      <c r="B140" s="30"/>
      <c r="C140" s="35"/>
      <c r="D140" s="27"/>
      <c r="E140" s="17"/>
      <c r="F140" s="17"/>
      <c r="G140" s="17"/>
      <c r="H140" s="17"/>
      <c r="I140" s="17"/>
      <c r="J140" s="17"/>
      <c r="K140" s="17"/>
      <c r="L140" s="27">
        <f t="shared" si="16"/>
        <v>0</v>
      </c>
    </row>
    <row r="141" spans="1:12" ht="11.25">
      <c r="A141" s="18"/>
      <c r="B141" s="58">
        <v>92116</v>
      </c>
      <c r="C141" s="36" t="s">
        <v>260</v>
      </c>
      <c r="D141" s="222">
        <v>420000</v>
      </c>
      <c r="E141" s="222"/>
      <c r="F141" s="222"/>
      <c r="G141" s="19"/>
      <c r="H141" s="37">
        <v>380000</v>
      </c>
      <c r="I141" s="19"/>
      <c r="J141" s="19"/>
      <c r="K141" s="37">
        <v>40000</v>
      </c>
      <c r="L141" s="27">
        <f t="shared" si="16"/>
        <v>420000</v>
      </c>
    </row>
    <row r="142" spans="1:12" ht="11.25">
      <c r="A142" s="381"/>
      <c r="B142" s="347"/>
      <c r="C142" s="534"/>
      <c r="D142" s="540"/>
      <c r="E142" s="540"/>
      <c r="F142" s="540"/>
      <c r="G142" s="348"/>
      <c r="H142" s="348"/>
      <c r="I142" s="348"/>
      <c r="J142" s="348"/>
      <c r="K142" s="348"/>
      <c r="L142" s="27">
        <f t="shared" si="16"/>
        <v>0</v>
      </c>
    </row>
    <row r="143" spans="1:12" ht="11.25">
      <c r="A143" s="14"/>
      <c r="B143" s="30">
        <v>92120</v>
      </c>
      <c r="C143" s="35" t="s">
        <v>191</v>
      </c>
      <c r="D143" s="26">
        <v>10000</v>
      </c>
      <c r="E143" s="26"/>
      <c r="F143" s="26"/>
      <c r="G143" s="17"/>
      <c r="H143" s="16">
        <v>10000</v>
      </c>
      <c r="I143" s="17"/>
      <c r="J143" s="17"/>
      <c r="K143" s="16"/>
      <c r="L143" s="27">
        <f t="shared" si="16"/>
        <v>10000</v>
      </c>
    </row>
    <row r="144" spans="1:12" ht="11.25">
      <c r="A144" s="14"/>
      <c r="B144" s="30"/>
      <c r="C144" s="35"/>
      <c r="D144" s="26"/>
      <c r="E144" s="26"/>
      <c r="F144" s="26"/>
      <c r="G144" s="17"/>
      <c r="H144" s="17"/>
      <c r="I144" s="17"/>
      <c r="J144" s="17"/>
      <c r="K144" s="17"/>
      <c r="L144" s="27">
        <f t="shared" si="16"/>
        <v>0</v>
      </c>
    </row>
    <row r="145" spans="1:12" ht="11.25">
      <c r="A145" s="14"/>
      <c r="B145" s="30">
        <v>92195</v>
      </c>
      <c r="C145" s="35" t="s">
        <v>6</v>
      </c>
      <c r="D145" s="26">
        <v>13200</v>
      </c>
      <c r="E145" s="26">
        <v>13200</v>
      </c>
      <c r="F145" s="26"/>
      <c r="G145" s="17"/>
      <c r="H145" s="16"/>
      <c r="I145" s="17"/>
      <c r="J145" s="17"/>
      <c r="K145" s="17"/>
      <c r="L145" s="27">
        <f t="shared" si="16"/>
        <v>13200</v>
      </c>
    </row>
    <row r="146" spans="1:12" ht="11.25">
      <c r="A146" s="18"/>
      <c r="B146" s="58"/>
      <c r="C146" s="36"/>
      <c r="D146" s="28"/>
      <c r="E146" s="19"/>
      <c r="F146" s="19"/>
      <c r="G146" s="19"/>
      <c r="H146" s="19"/>
      <c r="I146" s="19"/>
      <c r="J146" s="19"/>
      <c r="K146" s="19"/>
      <c r="L146" s="27">
        <f t="shared" si="16"/>
        <v>0</v>
      </c>
    </row>
    <row r="147" spans="1:12" ht="12">
      <c r="A147" s="13">
        <v>926</v>
      </c>
      <c r="B147" s="131"/>
      <c r="C147" s="34" t="s">
        <v>3</v>
      </c>
      <c r="D147" s="25">
        <f aca="true" t="shared" si="18" ref="D147:K147">SUM(D149,D151,)</f>
        <v>4164500</v>
      </c>
      <c r="E147" s="25">
        <f t="shared" si="18"/>
        <v>716826</v>
      </c>
      <c r="F147" s="25">
        <f t="shared" si="18"/>
        <v>0</v>
      </c>
      <c r="G147" s="25">
        <f t="shared" si="18"/>
        <v>868174</v>
      </c>
      <c r="H147" s="25">
        <f t="shared" si="18"/>
        <v>179500</v>
      </c>
      <c r="I147" s="25">
        <f t="shared" si="18"/>
        <v>0</v>
      </c>
      <c r="J147" s="25">
        <f t="shared" si="18"/>
        <v>0</v>
      </c>
      <c r="K147" s="25">
        <f t="shared" si="18"/>
        <v>2400000</v>
      </c>
      <c r="L147" s="27">
        <f t="shared" si="16"/>
        <v>4164500</v>
      </c>
    </row>
    <row r="148" spans="1:12" ht="12">
      <c r="A148" s="55"/>
      <c r="B148" s="135"/>
      <c r="C148" s="136"/>
      <c r="D148" s="56"/>
      <c r="E148" s="130"/>
      <c r="F148" s="130"/>
      <c r="G148" s="130"/>
      <c r="H148" s="130"/>
      <c r="I148" s="130"/>
      <c r="J148" s="130"/>
      <c r="K148" s="130"/>
      <c r="L148" s="27">
        <f t="shared" si="16"/>
        <v>0</v>
      </c>
    </row>
    <row r="149" spans="1:12" ht="11.25">
      <c r="A149" s="15"/>
      <c r="B149" s="30">
        <v>92601</v>
      </c>
      <c r="C149" s="3" t="s">
        <v>430</v>
      </c>
      <c r="D149" s="26">
        <v>1560000</v>
      </c>
      <c r="E149" s="26">
        <v>691826</v>
      </c>
      <c r="F149" s="26"/>
      <c r="G149" s="26">
        <v>868174</v>
      </c>
      <c r="H149" s="17"/>
      <c r="I149" s="16"/>
      <c r="J149" s="17"/>
      <c r="K149" s="17"/>
      <c r="L149" s="27">
        <f t="shared" si="16"/>
        <v>1560000</v>
      </c>
    </row>
    <row r="150" spans="1:12" ht="11.25">
      <c r="A150" s="15"/>
      <c r="B150" s="30"/>
      <c r="C150" s="3"/>
      <c r="D150" s="26"/>
      <c r="E150" s="17"/>
      <c r="F150" s="17"/>
      <c r="G150" s="17"/>
      <c r="H150" s="17"/>
      <c r="I150" s="17"/>
      <c r="J150" s="17"/>
      <c r="K150" s="17"/>
      <c r="L150" s="27">
        <f t="shared" si="16"/>
        <v>0</v>
      </c>
    </row>
    <row r="151" spans="1:12" ht="11.25">
      <c r="A151" s="14"/>
      <c r="B151" s="30">
        <v>92695</v>
      </c>
      <c r="C151" s="35" t="s">
        <v>6</v>
      </c>
      <c r="D151" s="26">
        <v>2604500</v>
      </c>
      <c r="E151" s="26">
        <v>25000</v>
      </c>
      <c r="F151" s="26"/>
      <c r="G151" s="16"/>
      <c r="H151" s="16">
        <v>179500</v>
      </c>
      <c r="I151" s="17"/>
      <c r="J151" s="16"/>
      <c r="K151" s="16">
        <v>2400000</v>
      </c>
      <c r="L151" s="27">
        <f t="shared" si="16"/>
        <v>2604500</v>
      </c>
    </row>
    <row r="152" spans="1:12" ht="11.25">
      <c r="A152" s="14"/>
      <c r="B152" s="30"/>
      <c r="C152" s="35"/>
      <c r="D152" s="26"/>
      <c r="E152" s="17"/>
      <c r="F152" s="17"/>
      <c r="G152" s="17"/>
      <c r="H152" s="17"/>
      <c r="I152" s="17"/>
      <c r="J152" s="17"/>
      <c r="K152" s="17"/>
      <c r="L152" s="27">
        <f t="shared" si="16"/>
        <v>0</v>
      </c>
    </row>
    <row r="153" spans="1:12" ht="12">
      <c r="A153" s="3"/>
      <c r="B153" s="132"/>
      <c r="C153" s="133" t="s">
        <v>16</v>
      </c>
      <c r="D153" s="47">
        <f>SUM(D20,D27,D33,D36,D39,D47,D59,D72,D76,D80,D83,D99,D105,D120,D128,D138,D147,)</f>
        <v>38212948</v>
      </c>
      <c r="E153" s="47">
        <f aca="true" t="shared" si="19" ref="E153:K153">SUM(E20,E27,E33,E36,E39,E47,E59,E72,E76,E80,E83,E99,E105,E120,E128,E138,E147,)</f>
        <v>10972253</v>
      </c>
      <c r="F153" s="47">
        <f t="shared" si="19"/>
        <v>11300</v>
      </c>
      <c r="G153" s="47">
        <f t="shared" si="19"/>
        <v>15623395</v>
      </c>
      <c r="H153" s="47">
        <f t="shared" si="19"/>
        <v>1047000</v>
      </c>
      <c r="I153" s="47">
        <f t="shared" si="19"/>
        <v>750000</v>
      </c>
      <c r="J153" s="47">
        <f t="shared" si="19"/>
        <v>20000</v>
      </c>
      <c r="K153" s="47">
        <f t="shared" si="19"/>
        <v>9789000</v>
      </c>
      <c r="L153" s="27">
        <f t="shared" si="16"/>
        <v>38212948</v>
      </c>
    </row>
    <row r="154" spans="4:5" ht="11.25">
      <c r="D154" s="10">
        <f>SUM(E154,G153:K153,)</f>
        <v>38212948</v>
      </c>
      <c r="E154" s="10">
        <f>SUM(E153:F153)</f>
        <v>10983553</v>
      </c>
    </row>
    <row r="155" spans="4:12" ht="11.25">
      <c r="D155" s="10">
        <v>1246610</v>
      </c>
      <c r="L155" s="10">
        <f>D153-L153</f>
        <v>0</v>
      </c>
    </row>
    <row r="156" ht="11.25">
      <c r="D156" s="10">
        <f>SUM(D154:D155)</f>
        <v>39459558</v>
      </c>
    </row>
  </sheetData>
  <mergeCells count="18">
    <mergeCell ref="C7:K7"/>
    <mergeCell ref="A12:A19"/>
    <mergeCell ref="K12:K19"/>
    <mergeCell ref="J2:K2"/>
    <mergeCell ref="J4:K4"/>
    <mergeCell ref="A6:K6"/>
    <mergeCell ref="A8:K8"/>
    <mergeCell ref="A4:D4"/>
    <mergeCell ref="A5:D5"/>
    <mergeCell ref="E16:E19"/>
    <mergeCell ref="E10:F10"/>
    <mergeCell ref="E12:J13"/>
    <mergeCell ref="E14:F14"/>
    <mergeCell ref="B12:B19"/>
    <mergeCell ref="C12:C19"/>
    <mergeCell ref="H14:H19"/>
    <mergeCell ref="G14:G19"/>
    <mergeCell ref="J14:J19"/>
  </mergeCells>
  <printOptions/>
  <pageMargins left="0.3937007874015748" right="0.5905511811023623" top="0.984251968503937" bottom="0.5905511811023623" header="0.5118110236220472" footer="0.8661417322834646"/>
  <pageSetup horizontalDpi="300" verticalDpi="300" orientation="landscape" paperSize="9" scale="97" r:id="rId2"/>
  <rowBreaks count="2" manualBreakCount="2">
    <brk id="94" max="10" man="1"/>
    <brk id="141" max="1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="75" zoomScaleNormal="75" zoomScaleSheetLayoutView="75" workbookViewId="0" topLeftCell="E1">
      <selection activeCell="H4" sqref="H4:I4"/>
    </sheetView>
  </sheetViews>
  <sheetFormatPr defaultColWidth="9.140625" defaultRowHeight="12"/>
  <cols>
    <col min="1" max="1" width="5.8515625" style="2" customWidth="1"/>
    <col min="2" max="2" width="8.421875" style="2" customWidth="1"/>
    <col min="3" max="3" width="12.28125" style="2" customWidth="1"/>
    <col min="4" max="4" width="84.140625" style="2" customWidth="1"/>
    <col min="5" max="5" width="18.140625" style="2" customWidth="1"/>
    <col min="6" max="6" width="15.8515625" style="2" customWidth="1"/>
    <col min="7" max="7" width="19.7109375" style="2" customWidth="1"/>
    <col min="8" max="10" width="18.7109375" style="2" customWidth="1"/>
    <col min="11" max="16384" width="9.28125" style="2" customWidth="1"/>
  </cols>
  <sheetData>
    <row r="1" spans="5:10" ht="12">
      <c r="E1" s="24"/>
      <c r="H1" s="72" t="s">
        <v>486</v>
      </c>
      <c r="I1" s="72"/>
      <c r="J1" s="72"/>
    </row>
    <row r="2" spans="8:10" ht="11.25">
      <c r="H2" s="763" t="s">
        <v>655</v>
      </c>
      <c r="I2" s="763"/>
      <c r="J2" s="72"/>
    </row>
    <row r="3" spans="8:10" ht="11.25">
      <c r="H3" s="72" t="s">
        <v>43</v>
      </c>
      <c r="I3" s="72"/>
      <c r="J3" s="72"/>
    </row>
    <row r="4" spans="2:10" ht="12.75">
      <c r="B4" s="733"/>
      <c r="C4" s="733"/>
      <c r="D4" s="733"/>
      <c r="E4" s="733"/>
      <c r="H4" s="763" t="s">
        <v>656</v>
      </c>
      <c r="I4" s="763"/>
      <c r="J4" s="72"/>
    </row>
    <row r="5" spans="2:10" ht="12.75">
      <c r="B5" s="40"/>
      <c r="C5" s="40"/>
      <c r="D5" s="40"/>
      <c r="E5" s="40"/>
      <c r="G5" s="72"/>
      <c r="H5" s="72"/>
      <c r="I5" s="72"/>
      <c r="J5" s="72"/>
    </row>
    <row r="6" spans="2:10" ht="12.75">
      <c r="B6" s="733" t="s">
        <v>500</v>
      </c>
      <c r="C6" s="733"/>
      <c r="D6" s="733"/>
      <c r="E6" s="733"/>
      <c r="F6" s="733"/>
      <c r="G6" s="733"/>
      <c r="H6" s="733"/>
      <c r="I6" s="40"/>
      <c r="J6" s="40"/>
    </row>
    <row r="7" spans="2:10" ht="12.75">
      <c r="B7" s="733" t="s">
        <v>519</v>
      </c>
      <c r="C7" s="733"/>
      <c r="D7" s="733"/>
      <c r="E7" s="733"/>
      <c r="F7" s="733"/>
      <c r="G7" s="733"/>
      <c r="H7" s="733"/>
      <c r="I7" s="40"/>
      <c r="J7" s="40"/>
    </row>
    <row r="8" spans="1:10" ht="12.75">
      <c r="A8" s="733" t="s">
        <v>501</v>
      </c>
      <c r="B8" s="733"/>
      <c r="C8" s="733"/>
      <c r="D8" s="733"/>
      <c r="E8" s="733"/>
      <c r="F8" s="733"/>
      <c r="G8" s="733"/>
      <c r="H8" s="733"/>
      <c r="I8" s="40"/>
      <c r="J8" s="40"/>
    </row>
    <row r="9" spans="1:10" ht="12.75">
      <c r="A9" s="733" t="s">
        <v>360</v>
      </c>
      <c r="B9" s="733"/>
      <c r="C9" s="733"/>
      <c r="D9" s="733"/>
      <c r="E9" s="733"/>
      <c r="F9" s="733"/>
      <c r="G9" s="733"/>
      <c r="H9" s="733"/>
      <c r="I9" s="40"/>
      <c r="J9" s="40"/>
    </row>
    <row r="10" spans="2:10" ht="12.75">
      <c r="B10" s="40"/>
      <c r="C10" s="40"/>
      <c r="D10" s="40"/>
      <c r="E10" s="40"/>
      <c r="F10" s="40"/>
      <c r="G10" s="40"/>
      <c r="H10" s="40"/>
      <c r="I10" s="40"/>
      <c r="J10" s="40"/>
    </row>
    <row r="11" spans="2:10" ht="13.5" thickBot="1"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25.5" customHeight="1">
      <c r="A12" s="752" t="s">
        <v>17</v>
      </c>
      <c r="B12" s="749" t="s">
        <v>45</v>
      </c>
      <c r="C12" s="749" t="s">
        <v>86</v>
      </c>
      <c r="D12" s="749" t="s">
        <v>87</v>
      </c>
      <c r="E12" s="772" t="s">
        <v>507</v>
      </c>
      <c r="F12" s="772"/>
      <c r="G12" s="772"/>
      <c r="H12" s="772"/>
      <c r="I12" s="764" t="s">
        <v>434</v>
      </c>
      <c r="J12" s="767" t="s">
        <v>435</v>
      </c>
    </row>
    <row r="13" spans="1:10" ht="12.75" customHeight="1">
      <c r="A13" s="753"/>
      <c r="B13" s="750"/>
      <c r="C13" s="750"/>
      <c r="D13" s="750"/>
      <c r="E13" s="755" t="s">
        <v>503</v>
      </c>
      <c r="F13" s="770" t="s">
        <v>85</v>
      </c>
      <c r="G13" s="771"/>
      <c r="H13" s="771"/>
      <c r="I13" s="765"/>
      <c r="J13" s="768"/>
    </row>
    <row r="14" spans="1:10" ht="12" customHeight="1">
      <c r="A14" s="753"/>
      <c r="B14" s="750"/>
      <c r="C14" s="750"/>
      <c r="D14" s="750"/>
      <c r="E14" s="756"/>
      <c r="F14" s="747" t="s">
        <v>88</v>
      </c>
      <c r="G14" s="367" t="s">
        <v>193</v>
      </c>
      <c r="H14" s="466" t="s">
        <v>134</v>
      </c>
      <c r="I14" s="765"/>
      <c r="J14" s="768"/>
    </row>
    <row r="15" spans="1:10" s="3" customFormat="1" ht="15" thickBot="1">
      <c r="A15" s="754"/>
      <c r="B15" s="751"/>
      <c r="C15" s="751"/>
      <c r="D15" s="751"/>
      <c r="E15" s="757"/>
      <c r="F15" s="748"/>
      <c r="G15" s="465" t="s">
        <v>194</v>
      </c>
      <c r="H15" s="467" t="s">
        <v>135</v>
      </c>
      <c r="I15" s="766"/>
      <c r="J15" s="769"/>
    </row>
    <row r="16" spans="1:10" ht="19.5" customHeight="1">
      <c r="A16" s="743">
        <v>1</v>
      </c>
      <c r="B16" s="441">
        <v>600</v>
      </c>
      <c r="C16" s="311">
        <v>60016</v>
      </c>
      <c r="D16" s="437" t="s">
        <v>361</v>
      </c>
      <c r="E16" s="314">
        <f>SUM(E18,E20,)</f>
        <v>300000</v>
      </c>
      <c r="F16" s="314">
        <f>SUM(F18,F20,)</f>
        <v>300000</v>
      </c>
      <c r="G16" s="314"/>
      <c r="H16" s="316"/>
      <c r="I16" s="316"/>
      <c r="J16" s="316">
        <f>SUM(E16,I16,)</f>
        <v>300000</v>
      </c>
    </row>
    <row r="17" spans="1:10" ht="13.5" customHeight="1">
      <c r="A17" s="743"/>
      <c r="B17" s="441"/>
      <c r="C17" s="311"/>
      <c r="D17" s="437" t="s">
        <v>85</v>
      </c>
      <c r="E17" s="314"/>
      <c r="F17" s="314"/>
      <c r="G17" s="314"/>
      <c r="H17" s="316"/>
      <c r="I17" s="316"/>
      <c r="J17" s="316"/>
    </row>
    <row r="18" spans="1:10" ht="15">
      <c r="A18" s="743"/>
      <c r="B18" s="441"/>
      <c r="C18" s="311"/>
      <c r="D18" s="437" t="s">
        <v>427</v>
      </c>
      <c r="E18" s="317">
        <v>200000</v>
      </c>
      <c r="F18" s="317">
        <v>200000</v>
      </c>
      <c r="G18" s="314"/>
      <c r="H18" s="320"/>
      <c r="I18" s="320"/>
      <c r="J18" s="346">
        <f>SUM(E18,I18,)</f>
        <v>200000</v>
      </c>
    </row>
    <row r="19" spans="1:10" ht="12.75" customHeight="1">
      <c r="A19" s="743"/>
      <c r="B19" s="441"/>
      <c r="C19" s="311"/>
      <c r="D19" s="437"/>
      <c r="E19" s="317"/>
      <c r="F19" s="317"/>
      <c r="G19" s="314"/>
      <c r="H19" s="320"/>
      <c r="I19" s="320"/>
      <c r="J19" s="346"/>
    </row>
    <row r="20" spans="1:10" ht="15">
      <c r="A20" s="743"/>
      <c r="B20" s="441"/>
      <c r="C20" s="311"/>
      <c r="D20" s="437" t="s">
        <v>502</v>
      </c>
      <c r="E20" s="317">
        <v>100000</v>
      </c>
      <c r="F20" s="317">
        <v>100000</v>
      </c>
      <c r="G20" s="314"/>
      <c r="H20" s="320"/>
      <c r="I20" s="320"/>
      <c r="J20" s="346">
        <f>SUM(E20,I20,)</f>
        <v>100000</v>
      </c>
    </row>
    <row r="21" spans="1:10" ht="15">
      <c r="A21" s="448"/>
      <c r="B21" s="447"/>
      <c r="C21" s="434"/>
      <c r="D21" s="443"/>
      <c r="E21" s="322"/>
      <c r="F21" s="322"/>
      <c r="G21" s="323"/>
      <c r="H21" s="325"/>
      <c r="I21" s="325"/>
      <c r="J21" s="325"/>
    </row>
    <row r="22" spans="1:10" ht="15">
      <c r="A22" s="744">
        <v>2</v>
      </c>
      <c r="B22" s="440">
        <v>630</v>
      </c>
      <c r="C22" s="440">
        <v>63095</v>
      </c>
      <c r="D22" s="442" t="s">
        <v>504</v>
      </c>
      <c r="E22" s="444">
        <v>129000</v>
      </c>
      <c r="F22" s="444">
        <v>129000</v>
      </c>
      <c r="G22" s="445"/>
      <c r="H22" s="446"/>
      <c r="I22" s="464"/>
      <c r="J22" s="464">
        <f>SUM(E22,I22)</f>
        <v>129000</v>
      </c>
    </row>
    <row r="23" spans="1:10" ht="15">
      <c r="A23" s="744"/>
      <c r="B23" s="312"/>
      <c r="C23" s="312"/>
      <c r="D23" s="326"/>
      <c r="E23" s="319"/>
      <c r="F23" s="319"/>
      <c r="G23" s="316"/>
      <c r="H23" s="320"/>
      <c r="I23" s="325"/>
      <c r="J23" s="325"/>
    </row>
    <row r="24" spans="1:10" ht="15">
      <c r="A24" s="745">
        <v>3</v>
      </c>
      <c r="B24" s="327">
        <v>710</v>
      </c>
      <c r="C24" s="327">
        <v>71035</v>
      </c>
      <c r="D24" s="351" t="s">
        <v>356</v>
      </c>
      <c r="E24" s="328">
        <v>200000</v>
      </c>
      <c r="F24" s="328">
        <v>200000</v>
      </c>
      <c r="G24" s="328"/>
      <c r="H24" s="315"/>
      <c r="I24" s="315"/>
      <c r="J24" s="315">
        <f>SUM(E24)</f>
        <v>200000</v>
      </c>
    </row>
    <row r="25" spans="1:10" ht="15">
      <c r="A25" s="746"/>
      <c r="B25" s="321"/>
      <c r="C25" s="321"/>
      <c r="D25" s="517"/>
      <c r="E25" s="323"/>
      <c r="F25" s="323"/>
      <c r="G25" s="323"/>
      <c r="H25" s="324"/>
      <c r="I25" s="324"/>
      <c r="J25" s="324"/>
    </row>
    <row r="26" spans="1:10" s="3" customFormat="1" ht="15">
      <c r="A26" s="488">
        <v>4</v>
      </c>
      <c r="B26" s="440">
        <v>750</v>
      </c>
      <c r="C26" s="311">
        <v>75023</v>
      </c>
      <c r="D26" s="435" t="s">
        <v>540</v>
      </c>
      <c r="E26" s="319">
        <f>SUM(E27:E27)</f>
        <v>80000</v>
      </c>
      <c r="F26" s="319">
        <f>SUM(F27:F27)</f>
        <v>80000</v>
      </c>
      <c r="G26" s="314"/>
      <c r="H26" s="318"/>
      <c r="I26" s="317"/>
      <c r="J26" s="320">
        <f>SUM(E26)</f>
        <v>80000</v>
      </c>
    </row>
    <row r="27" spans="1:10" s="3" customFormat="1" ht="15">
      <c r="A27" s="489"/>
      <c r="B27" s="440"/>
      <c r="C27" s="311"/>
      <c r="D27" s="451" t="s">
        <v>505</v>
      </c>
      <c r="E27" s="317">
        <v>80000</v>
      </c>
      <c r="F27" s="317">
        <v>80000</v>
      </c>
      <c r="G27" s="314"/>
      <c r="H27" s="318"/>
      <c r="I27" s="317"/>
      <c r="J27" s="318">
        <f>SUM(E27)</f>
        <v>80000</v>
      </c>
    </row>
    <row r="28" spans="1:10" s="3" customFormat="1" ht="15">
      <c r="A28" s="490"/>
      <c r="B28" s="492"/>
      <c r="C28" s="434"/>
      <c r="D28" s="436"/>
      <c r="E28" s="352"/>
      <c r="F28" s="352"/>
      <c r="G28" s="323"/>
      <c r="H28" s="353"/>
      <c r="I28" s="352"/>
      <c r="J28" s="353"/>
    </row>
    <row r="29" spans="1:10" s="3" customFormat="1" ht="15">
      <c r="A29" s="744">
        <v>5</v>
      </c>
      <c r="B29" s="312">
        <v>754</v>
      </c>
      <c r="C29" s="312">
        <v>75412</v>
      </c>
      <c r="D29" s="329" t="s">
        <v>599</v>
      </c>
      <c r="E29" s="316">
        <v>50000</v>
      </c>
      <c r="F29" s="316">
        <v>50000</v>
      </c>
      <c r="G29" s="316"/>
      <c r="H29" s="316"/>
      <c r="I29" s="315"/>
      <c r="J29" s="315">
        <f>SUM(E29)</f>
        <v>50000</v>
      </c>
    </row>
    <row r="30" spans="1:10" s="3" customFormat="1" ht="15">
      <c r="A30" s="746"/>
      <c r="B30" s="312"/>
      <c r="C30" s="321"/>
      <c r="D30" s="330"/>
      <c r="E30" s="318"/>
      <c r="F30" s="318"/>
      <c r="G30" s="316"/>
      <c r="H30" s="318"/>
      <c r="I30" s="353"/>
      <c r="J30" s="353"/>
    </row>
    <row r="31" spans="1:10" s="3" customFormat="1" ht="15">
      <c r="A31" s="758">
        <v>6</v>
      </c>
      <c r="B31" s="762">
        <v>801</v>
      </c>
      <c r="C31" s="312">
        <v>80101</v>
      </c>
      <c r="D31" s="329" t="s">
        <v>506</v>
      </c>
      <c r="E31" s="335">
        <v>65000</v>
      </c>
      <c r="F31" s="335">
        <v>65000</v>
      </c>
      <c r="G31" s="315"/>
      <c r="H31" s="335"/>
      <c r="I31" s="335"/>
      <c r="J31" s="335">
        <f>SUM(E31)</f>
        <v>65000</v>
      </c>
    </row>
    <row r="32" spans="1:10" s="3" customFormat="1" ht="15">
      <c r="A32" s="743"/>
      <c r="B32" s="760"/>
      <c r="C32" s="312"/>
      <c r="D32" s="329"/>
      <c r="E32" s="318"/>
      <c r="F32" s="318"/>
      <c r="G32" s="316"/>
      <c r="H32" s="318"/>
      <c r="I32" s="318"/>
      <c r="J32" s="318"/>
    </row>
    <row r="33" spans="1:10" s="3" customFormat="1" ht="45" customHeight="1">
      <c r="A33" s="656">
        <v>7</v>
      </c>
      <c r="B33" s="657">
        <v>851</v>
      </c>
      <c r="C33" s="657">
        <v>85154</v>
      </c>
      <c r="D33" s="663" t="s">
        <v>607</v>
      </c>
      <c r="E33" s="464">
        <v>30000</v>
      </c>
      <c r="F33" s="464">
        <v>30000</v>
      </c>
      <c r="G33" s="664"/>
      <c r="H33" s="464"/>
      <c r="I33" s="464"/>
      <c r="J33" s="464">
        <v>30000</v>
      </c>
    </row>
    <row r="34" spans="1:10" s="3" customFormat="1" ht="15">
      <c r="A34" s="448"/>
      <c r="B34" s="492"/>
      <c r="C34" s="321"/>
      <c r="D34" s="662"/>
      <c r="E34" s="353"/>
      <c r="F34" s="353"/>
      <c r="G34" s="324"/>
      <c r="H34" s="353"/>
      <c r="I34" s="353"/>
      <c r="J34" s="353"/>
    </row>
    <row r="35" spans="1:10" ht="15">
      <c r="A35" s="743">
        <v>8</v>
      </c>
      <c r="B35" s="760">
        <v>900</v>
      </c>
      <c r="C35" s="312">
        <v>90095</v>
      </c>
      <c r="D35" s="313" t="s">
        <v>393</v>
      </c>
      <c r="E35" s="316">
        <f>SUM(E37,E39,)</f>
        <v>6495000</v>
      </c>
      <c r="F35" s="316">
        <f>SUM(F37,F39,)</f>
        <v>15000</v>
      </c>
      <c r="G35" s="316">
        <f>SUM(G37)</f>
        <v>6480000</v>
      </c>
      <c r="H35" s="316"/>
      <c r="I35" s="316">
        <f>SUM(I37)</f>
        <v>40000</v>
      </c>
      <c r="J35" s="316">
        <f>SUM(E35,I35,)</f>
        <v>6535000</v>
      </c>
    </row>
    <row r="36" spans="1:10" ht="15">
      <c r="A36" s="743"/>
      <c r="B36" s="760"/>
      <c r="C36" s="312"/>
      <c r="D36" s="313" t="s">
        <v>85</v>
      </c>
      <c r="E36" s="331"/>
      <c r="F36" s="316"/>
      <c r="G36" s="316"/>
      <c r="H36" s="316"/>
      <c r="I36" s="316"/>
      <c r="J36" s="316"/>
    </row>
    <row r="37" spans="1:10" ht="15">
      <c r="A37" s="743"/>
      <c r="B37" s="760"/>
      <c r="C37" s="15"/>
      <c r="D37" s="389" t="s">
        <v>426</v>
      </c>
      <c r="E37" s="346">
        <v>6480000</v>
      </c>
      <c r="F37" s="316"/>
      <c r="G37" s="346">
        <v>6480000</v>
      </c>
      <c r="H37" s="346"/>
      <c r="I37" s="346">
        <v>40000</v>
      </c>
      <c r="J37" s="346">
        <f>SUM(E37,I37,)</f>
        <v>6520000</v>
      </c>
    </row>
    <row r="38" spans="1:10" ht="15">
      <c r="A38" s="743"/>
      <c r="B38" s="760"/>
      <c r="C38" s="312"/>
      <c r="D38" s="389"/>
      <c r="E38" s="346"/>
      <c r="F38" s="316"/>
      <c r="G38" s="316"/>
      <c r="H38" s="346"/>
      <c r="I38" s="346"/>
      <c r="J38" s="346"/>
    </row>
    <row r="39" spans="1:10" ht="14.25">
      <c r="A39" s="743"/>
      <c r="B39" s="760"/>
      <c r="C39" s="312"/>
      <c r="D39" s="389" t="s">
        <v>424</v>
      </c>
      <c r="E39" s="346">
        <v>15000</v>
      </c>
      <c r="F39" s="346">
        <v>15000</v>
      </c>
      <c r="G39" s="346"/>
      <c r="H39" s="346"/>
      <c r="I39" s="346"/>
      <c r="J39" s="346">
        <f>E39+I39</f>
        <v>15000</v>
      </c>
    </row>
    <row r="40" spans="1:10" ht="15">
      <c r="A40" s="743"/>
      <c r="B40" s="760"/>
      <c r="C40" s="312"/>
      <c r="D40" s="389"/>
      <c r="E40" s="316"/>
      <c r="F40" s="316"/>
      <c r="G40" s="316"/>
      <c r="H40" s="316"/>
      <c r="I40" s="316"/>
      <c r="J40" s="316"/>
    </row>
    <row r="41" spans="1:10" ht="15">
      <c r="A41" s="759"/>
      <c r="B41" s="761"/>
      <c r="C41" s="321"/>
      <c r="D41" s="336"/>
      <c r="E41" s="324"/>
      <c r="F41" s="324"/>
      <c r="G41" s="324"/>
      <c r="H41" s="324"/>
      <c r="I41" s="324"/>
      <c r="J41" s="324"/>
    </row>
    <row r="42" spans="1:10" ht="15">
      <c r="A42" s="491">
        <v>9</v>
      </c>
      <c r="B42" s="440">
        <v>921</v>
      </c>
      <c r="C42" s="327">
        <v>92116</v>
      </c>
      <c r="D42" s="332" t="s">
        <v>508</v>
      </c>
      <c r="E42" s="314">
        <v>40000</v>
      </c>
      <c r="F42" s="314">
        <v>40000</v>
      </c>
      <c r="G42" s="314"/>
      <c r="H42" s="316"/>
      <c r="I42" s="316"/>
      <c r="J42" s="316">
        <v>40000</v>
      </c>
    </row>
    <row r="43" spans="1:10" ht="15">
      <c r="A43" s="491"/>
      <c r="B43" s="440"/>
      <c r="C43" s="312"/>
      <c r="D43" s="333"/>
      <c r="E43" s="314"/>
      <c r="F43" s="314"/>
      <c r="G43" s="314"/>
      <c r="H43" s="316"/>
      <c r="I43" s="316"/>
      <c r="J43" s="316"/>
    </row>
    <row r="44" spans="1:10" ht="15">
      <c r="A44" s="491"/>
      <c r="B44" s="440"/>
      <c r="C44" s="321"/>
      <c r="D44" s="334"/>
      <c r="E44" s="314"/>
      <c r="F44" s="314"/>
      <c r="G44" s="314"/>
      <c r="H44" s="316"/>
      <c r="I44" s="316"/>
      <c r="J44" s="316"/>
    </row>
    <row r="45" spans="1:10" ht="15">
      <c r="A45" s="758">
        <v>10</v>
      </c>
      <c r="B45" s="762">
        <v>926</v>
      </c>
      <c r="C45" s="350">
        <v>92695</v>
      </c>
      <c r="D45" s="332" t="s">
        <v>425</v>
      </c>
      <c r="E45" s="328">
        <v>2400000</v>
      </c>
      <c r="F45" s="328">
        <v>1820000</v>
      </c>
      <c r="G45" s="328">
        <v>580000</v>
      </c>
      <c r="H45" s="315"/>
      <c r="I45" s="315"/>
      <c r="J45" s="315">
        <f>SUM(E45)</f>
        <v>2400000</v>
      </c>
    </row>
    <row r="46" spans="1:10" ht="15">
      <c r="A46" s="759"/>
      <c r="B46" s="761"/>
      <c r="C46" s="434"/>
      <c r="D46" s="334"/>
      <c r="E46" s="323"/>
      <c r="F46" s="323"/>
      <c r="G46" s="323"/>
      <c r="H46" s="324"/>
      <c r="I46" s="324"/>
      <c r="J46" s="324"/>
    </row>
    <row r="47" spans="1:10" ht="15.75" thickBot="1">
      <c r="A47" s="390"/>
      <c r="B47" s="391"/>
      <c r="C47" s="391"/>
      <c r="D47" s="438" t="s">
        <v>71</v>
      </c>
      <c r="E47" s="439">
        <f aca="true" t="shared" si="0" ref="E47:J47">SUM(E16,E22,E24,E26,E29,E31,E33,E35,E42,E45,)</f>
        <v>9789000</v>
      </c>
      <c r="F47" s="439">
        <f t="shared" si="0"/>
        <v>2729000</v>
      </c>
      <c r="G47" s="439">
        <f t="shared" si="0"/>
        <v>7060000</v>
      </c>
      <c r="H47" s="439">
        <f t="shared" si="0"/>
        <v>0</v>
      </c>
      <c r="I47" s="439">
        <f t="shared" si="0"/>
        <v>40000</v>
      </c>
      <c r="J47" s="439">
        <f t="shared" si="0"/>
        <v>9829000</v>
      </c>
    </row>
    <row r="48" spans="1:10" ht="12">
      <c r="A48" s="146"/>
      <c r="B48" s="147"/>
      <c r="C48" s="147"/>
      <c r="D48" s="147"/>
      <c r="E48" s="50">
        <f>SUM(F47:G47)</f>
        <v>9789000</v>
      </c>
      <c r="F48" s="147"/>
      <c r="G48" s="147"/>
      <c r="H48" s="147"/>
      <c r="I48" s="147"/>
      <c r="J48" s="50">
        <f>SUM(E47,I47)</f>
        <v>9829000</v>
      </c>
    </row>
    <row r="49" spans="1:10" ht="12">
      <c r="A49" s="146"/>
      <c r="B49" s="147"/>
      <c r="C49" s="147"/>
      <c r="D49" s="147"/>
      <c r="E49" s="50"/>
      <c r="F49" s="147"/>
      <c r="G49" s="147"/>
      <c r="H49" s="147"/>
      <c r="I49" s="147"/>
      <c r="J49" s="147"/>
    </row>
    <row r="50" spans="1:10" ht="12">
      <c r="A50" s="146"/>
      <c r="B50" s="147"/>
      <c r="C50" s="147"/>
      <c r="D50" s="147"/>
      <c r="E50" s="147"/>
      <c r="F50" s="147"/>
      <c r="G50" s="147"/>
      <c r="H50" s="147"/>
      <c r="I50" s="147"/>
      <c r="J50" s="147"/>
    </row>
    <row r="51" spans="1:10" ht="12">
      <c r="A51" s="146"/>
      <c r="B51" s="147"/>
      <c r="C51" s="147"/>
      <c r="D51" s="147"/>
      <c r="E51" s="147"/>
      <c r="F51" s="147"/>
      <c r="G51" s="147"/>
      <c r="H51" s="147"/>
      <c r="I51" s="147"/>
      <c r="J51" s="147"/>
    </row>
    <row r="52" spans="1:10" ht="12">
      <c r="A52" s="146"/>
      <c r="B52" s="147"/>
      <c r="C52" s="147"/>
      <c r="D52" s="147"/>
      <c r="E52" s="147"/>
      <c r="F52" s="147"/>
      <c r="G52" s="147"/>
      <c r="H52" s="147"/>
      <c r="I52" s="147"/>
      <c r="J52" s="147"/>
    </row>
    <row r="53" spans="1:10" ht="12">
      <c r="A53" s="146"/>
      <c r="B53" s="147"/>
      <c r="C53" s="147"/>
      <c r="D53" s="147"/>
      <c r="E53" s="147"/>
      <c r="F53" s="147"/>
      <c r="G53" s="147"/>
      <c r="H53" s="147"/>
      <c r="I53" s="147"/>
      <c r="J53" s="147"/>
    </row>
    <row r="54" spans="1:10" ht="12">
      <c r="A54" s="146"/>
      <c r="B54" s="147"/>
      <c r="C54" s="147"/>
      <c r="D54" s="147"/>
      <c r="E54" s="147"/>
      <c r="F54" s="147"/>
      <c r="G54" s="147"/>
      <c r="H54" s="147"/>
      <c r="I54" s="147"/>
      <c r="J54" s="147"/>
    </row>
    <row r="55" spans="1:10" ht="12">
      <c r="A55" s="146"/>
      <c r="B55" s="147"/>
      <c r="C55" s="147"/>
      <c r="E55" s="147"/>
      <c r="F55" s="147"/>
      <c r="G55" s="147"/>
      <c r="H55" s="147"/>
      <c r="I55" s="147"/>
      <c r="J55" s="147"/>
    </row>
    <row r="56" ht="12">
      <c r="A56" s="148"/>
    </row>
    <row r="57" ht="12">
      <c r="A57" s="148"/>
    </row>
    <row r="58" ht="12">
      <c r="A58" s="148"/>
    </row>
    <row r="59" ht="12">
      <c r="A59" s="148"/>
    </row>
    <row r="60" ht="12">
      <c r="A60" s="148"/>
    </row>
  </sheetData>
  <mergeCells count="27">
    <mergeCell ref="H2:I2"/>
    <mergeCell ref="H4:I4"/>
    <mergeCell ref="I12:I15"/>
    <mergeCell ref="J12:J15"/>
    <mergeCell ref="F13:H13"/>
    <mergeCell ref="E12:H12"/>
    <mergeCell ref="A45:A46"/>
    <mergeCell ref="A35:A41"/>
    <mergeCell ref="B35:B41"/>
    <mergeCell ref="A29:A30"/>
    <mergeCell ref="B31:B32"/>
    <mergeCell ref="B45:B46"/>
    <mergeCell ref="A31:A32"/>
    <mergeCell ref="A12:A15"/>
    <mergeCell ref="B12:B15"/>
    <mergeCell ref="C12:C15"/>
    <mergeCell ref="E13:E15"/>
    <mergeCell ref="A16:A20"/>
    <mergeCell ref="A22:A23"/>
    <mergeCell ref="A24:A25"/>
    <mergeCell ref="B4:E4"/>
    <mergeCell ref="B6:H6"/>
    <mergeCell ref="B7:H7"/>
    <mergeCell ref="A8:H8"/>
    <mergeCell ref="A9:H9"/>
    <mergeCell ref="F14:F15"/>
    <mergeCell ref="D12:D15"/>
  </mergeCells>
  <printOptions/>
  <pageMargins left="1.3779527559055118" right="0.5905511811023623" top="0.99" bottom="0.55" header="0.3" footer="0.44"/>
  <pageSetup horizontalDpi="300" verticalDpi="3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i Gm.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Kamiński Arek</dc:creator>
  <cp:keywords/>
  <dc:description/>
  <cp:lastModifiedBy>MagdaGr</cp:lastModifiedBy>
  <cp:lastPrinted>2004-03-29T09:12:27Z</cp:lastPrinted>
  <dcterms:created xsi:type="dcterms:W3CDTF">1997-07-18T09:35:34Z</dcterms:created>
  <dcterms:modified xsi:type="dcterms:W3CDTF">2001-11-19T12:54:25Z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